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8800" windowHeight="12510" tabRatio="768" activeTab="1"/>
  </bookViews>
  <sheets>
    <sheet name="1 Försättssida" sheetId="1" r:id="rId1"/>
    <sheet name="2 Specifikation" sheetId="2" r:id="rId2"/>
    <sheet name="3 Avtalstecknande" sheetId="3" r:id="rId3"/>
    <sheet name="Information" sheetId="4" r:id="rId4"/>
    <sheet name="Admin" sheetId="5" state="hidden" r:id="rId5"/>
  </sheets>
  <definedNames>
    <definedName name="ButtonStatus">'Admin'!$B$10</definedName>
    <definedName name="ButtonText">'Admin'!$C$10</definedName>
    <definedName name="Exempelrollval">'Admin'!$M$49:$T$54</definedName>
    <definedName name="Input14" localSheetId="1">'2 Specifikation'!$P$36</definedName>
    <definedName name="KompValNr1">'Admin'!$J$27</definedName>
    <definedName name="LarmStatus">'2 Specifikation'!$AG$3</definedName>
    <definedName name="ListLevNamn">'Admin'!$M$2:$M$18</definedName>
    <definedName name="ListvalNrProduktTjänst">'Admin'!$G$26:$G$43</definedName>
    <definedName name="pkey">'Admin'!$C$2</definedName>
    <definedName name="TblAnbudsområde">'Admin'!$I$49:$I$57</definedName>
    <definedName name="TblBörKrav">'Admin'!$N$36:$N$43</definedName>
    <definedName name="TblKompetensområde">'Admin'!$G$49:$G$57</definedName>
    <definedName name="TblLeverantörer">'Admin'!$M$1:$V$18</definedName>
    <definedName name="TblNivå">'Admin'!$P$26:$P$31</definedName>
    <definedName name="TblRegion">'Admin'!$G$2:$G$7</definedName>
    <definedName name="TblSkaKrav">'Admin'!$N$26:$N$33</definedName>
    <definedName name="TblTilldelningskriterier">'Admin'!$N$36:$N$39</definedName>
    <definedName name="UKey">'Admin'!$C$1</definedName>
    <definedName name="_xlnm.Print_Area" localSheetId="1">'2 Specifikation'!$A$1:$R$164</definedName>
    <definedName name="_xlnm.Print_Titles" localSheetId="2">'3 Avtalstecknande'!$5:$5</definedName>
    <definedName name="VerNr">'1 Försättssida'!$A$24</definedName>
    <definedName name="Wkey">'Admin'!$C$3</definedName>
    <definedName name="Välj1">'Admin'!$F$26</definedName>
    <definedName name="Välj2">'Admin'!$N$26</definedName>
    <definedName name="Välj3">'Admin'!$N$36</definedName>
    <definedName name="Välj4">'Admin'!$G$49</definedName>
    <definedName name="Välj5">'Admin'!$G$60</definedName>
    <definedName name="Välj6">'Admin'!$I$49</definedName>
    <definedName name="YColor">'Admin'!$C$4</definedName>
  </definedNames>
  <calcPr fullCalcOnLoad="1"/>
</workbook>
</file>

<file path=xl/sharedStrings.xml><?xml version="1.0" encoding="utf-8"?>
<sst xmlns="http://schemas.openxmlformats.org/spreadsheetml/2006/main" count="425" uniqueCount="271">
  <si>
    <t>     </t>
  </si>
  <si>
    <t>Kontaktperson</t>
  </si>
  <si>
    <t>Telefon</t>
  </si>
  <si>
    <t>Adress</t>
  </si>
  <si>
    <t>Postnummer</t>
  </si>
  <si>
    <t>Avropsblankett</t>
  </si>
  <si>
    <t>Myndighet/Organisation (namn)</t>
  </si>
  <si>
    <t>Postadress</t>
  </si>
  <si>
    <t>UKey</t>
  </si>
  <si>
    <t>pkey</t>
  </si>
  <si>
    <t>Wkey</t>
  </si>
  <si>
    <t>YColor</t>
  </si>
  <si>
    <t xml:space="preserve"> </t>
  </si>
  <si>
    <t>255, 255, 153</t>
  </si>
  <si>
    <t>204, 255, 255</t>
  </si>
  <si>
    <t>150, 150, 150</t>
  </si>
  <si>
    <t>RGB</t>
  </si>
  <si>
    <t>204, 255, 204</t>
  </si>
  <si>
    <t>250, 191, 143</t>
  </si>
  <si>
    <t xml:space="preserve">Kontaktperson </t>
  </si>
  <si>
    <t>Organisations-nummer</t>
  </si>
  <si>
    <t>E-post kontaktperson</t>
  </si>
  <si>
    <t xml:space="preserve">från Statens inköpscentrals ramavtal inom området </t>
  </si>
  <si>
    <t>Ev. kundnummer</t>
  </si>
  <si>
    <r>
      <rPr>
        <b/>
        <i/>
        <sz val="10"/>
        <rFont val="Arial"/>
        <family val="2"/>
      </rPr>
      <t>Instruktion till leverantör:</t>
    </r>
    <r>
      <rPr>
        <i/>
        <sz val="10"/>
        <color indexed="10"/>
        <rFont val="Arial"/>
        <family val="2"/>
      </rPr>
      <t xml:space="preserve">
</t>
    </r>
    <r>
      <rPr>
        <i/>
        <sz val="10"/>
        <rFont val="Arial"/>
        <family val="2"/>
      </rPr>
      <t>Blåmarkerade rutor fylls i av leverantören.
Läs och kontrollera obligatoriska krav.
Returnera blanketten med e-post till avropande organisation (oavsett Ja eller Nej).</t>
    </r>
  </si>
  <si>
    <t>Uppgifter om Ramavtalsleverantören</t>
  </si>
  <si>
    <t>Ramavtalsleverantörens namn</t>
  </si>
  <si>
    <t>Organisationsnummer</t>
  </si>
  <si>
    <t>Ramavtalsnummer</t>
  </si>
  <si>
    <t>Offertnummer el likn för detta avropssvar</t>
  </si>
  <si>
    <t>Avropssvar lämnas Ja/Nej</t>
  </si>
  <si>
    <t>Typ av kontrakt (val)</t>
  </si>
  <si>
    <t>Förlängningsoption: antal månader/år</t>
  </si>
  <si>
    <t>Förlägn. mån/år</t>
  </si>
  <si>
    <t>Kravuppfyllnad</t>
  </si>
  <si>
    <t>Svar</t>
  </si>
  <si>
    <t>Övrig information</t>
  </si>
  <si>
    <t>Kravet uppfyllt?</t>
  </si>
  <si>
    <t>Kommentar</t>
  </si>
  <si>
    <t>Kravet accepteras?</t>
  </si>
  <si>
    <t>Bilagor:</t>
  </si>
  <si>
    <t>Bilagan medföljer anbudet</t>
  </si>
  <si>
    <t>Underskrift</t>
  </si>
  <si>
    <t>Ort, datum</t>
  </si>
  <si>
    <t>Namn, befattning (behörig företrädare för leverantören)</t>
  </si>
  <si>
    <t>Eventuella bilagor till kontraktet</t>
  </si>
  <si>
    <t>Org.nr.</t>
  </si>
  <si>
    <t>Leverantör</t>
  </si>
  <si>
    <t>Avropande organisation</t>
  </si>
  <si>
    <r>
      <t xml:space="preserve">Underskriften avser ett kontraktstecknande. Efter undertecknande av bägge parter utgör denna blankett tillsammans med </t>
    </r>
    <r>
      <rPr>
        <i/>
        <sz val="10"/>
        <rFont val="Arial"/>
        <family val="2"/>
      </rPr>
      <t>ramavtalets generella och specifika avtalsvillkor</t>
    </r>
    <r>
      <rPr>
        <sz val="10"/>
        <rFont val="Arial"/>
        <family val="2"/>
      </rPr>
      <t xml:space="preserve"> enligt ovan ett kontrakt mellan parterna.
</t>
    </r>
    <r>
      <rPr>
        <b/>
        <sz val="10"/>
        <rFont val="Arial"/>
        <family val="2"/>
      </rPr>
      <t>Detta kontrakt har upprättats i två exemplar varav parterna tagit var sitt.</t>
    </r>
  </si>
  <si>
    <t>Specifika Kontraktsvillkor (alternativt enl separat bilaga)</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</si>
  <si>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</si>
  <si>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3. Detta Kontrakt med tillhörande bilagor (så som uppdragsbeskrivning, prisbilaga, kundens avropsförfrågan, leverantörens avropssvar, kontraktsperiod, eventuella optioner etc.)</t>
  </si>
  <si>
    <t>1. Ramavtalets huvudtext</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</si>
  <si>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</si>
  <si>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</si>
  <si>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</si>
  <si>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xxxx</t>
  </si>
  <si>
    <t>Obs att tidsfristen måste vara skälig med hänsyn till avropets karaktär.</t>
  </si>
  <si>
    <t>Sista datum för frågor</t>
  </si>
  <si>
    <t>Sista dag för avropssvar</t>
  </si>
  <si>
    <t>Avropssvarets giltighetstid</t>
  </si>
  <si>
    <t>Leverantörens svar</t>
  </si>
  <si>
    <t>Pris totalt</t>
  </si>
  <si>
    <t>Ange om leverantören ska underteckna avropssvaret (Ja/Nej)</t>
  </si>
  <si>
    <t>Leveransvillkor</t>
  </si>
  <si>
    <t>Leveransadress</t>
  </si>
  <si>
    <t>Fakturaadress</t>
  </si>
  <si>
    <t xml:space="preserve">Ska-krav finns på denna </t>
  </si>
  <si>
    <t>Namn, befattning 
(behörig företrädare för avropande organisation)</t>
  </si>
  <si>
    <t>Namn, befattning 
(behörig företrädare för leverantören)</t>
  </si>
  <si>
    <t>Avdelning, enhet etc</t>
  </si>
  <si>
    <t>Ort</t>
  </si>
  <si>
    <t>Fakturaref.</t>
  </si>
  <si>
    <t>Ange ev fakturaadress/erna</t>
  </si>
  <si>
    <t>Fakturaadress (om annan än ovan)</t>
  </si>
  <si>
    <t>Tilldelningskriterier</t>
  </si>
  <si>
    <t>Uppgifter om avropande organisation</t>
  </si>
  <si>
    <t xml:space="preserve">Totalt pris (utvärderas): </t>
  </si>
  <si>
    <t>Enligt specifikation nedan eller referera till bilaga</t>
  </si>
  <si>
    <t>Låsning av avropsblanketten</t>
  </si>
  <si>
    <t>Avropsförfrågan</t>
  </si>
  <si>
    <t>Avropssvar</t>
  </si>
  <si>
    <t>Om Nej, motivering
(Information ska även skickas till statens inköpscentral)</t>
  </si>
  <si>
    <t>E-post för frågor (om annan än ovan)</t>
  </si>
  <si>
    <t>Kravställning</t>
  </si>
  <si>
    <t>Välj Ska-krav</t>
  </si>
  <si>
    <t>Vald produkt/tjänst</t>
  </si>
  <si>
    <t>01.</t>
  </si>
  <si>
    <t>02.</t>
  </si>
  <si>
    <t>03.</t>
  </si>
  <si>
    <t>04.</t>
  </si>
  <si>
    <t>05.</t>
  </si>
  <si>
    <t>Tjänst nr</t>
  </si>
  <si>
    <t>Bilagor från avropande organisation</t>
  </si>
  <si>
    <t>Bilagor från Leverantören</t>
  </si>
  <si>
    <t>E-Post</t>
  </si>
  <si>
    <t>(Välj2)</t>
  </si>
  <si>
    <t>(Välj1)</t>
  </si>
  <si>
    <t>(Välj3)</t>
  </si>
  <si>
    <t>Övriga uppgifter</t>
  </si>
  <si>
    <t>Sista datum för 
svar på frågor</t>
  </si>
  <si>
    <t>ListvalNrProduktTjänst</t>
  </si>
  <si>
    <t>TblSkaKrav</t>
  </si>
  <si>
    <t>IT-Konsulttjänster, Resurskonsulter 2013</t>
  </si>
  <si>
    <t>96-76-2012</t>
  </si>
  <si>
    <t>TblRegion</t>
  </si>
  <si>
    <t>Region 1</t>
  </si>
  <si>
    <t>Region 2</t>
  </si>
  <si>
    <t>Region 3</t>
  </si>
  <si>
    <t>Region 4</t>
  </si>
  <si>
    <t>Region 5</t>
  </si>
  <si>
    <t>Stockholms län, Gotlands län</t>
  </si>
  <si>
    <t>Region Västra (Omfattar: Västra Götalands län och Hallands län)</t>
  </si>
  <si>
    <t>Region Södra (Omfattar: Blekinge län, Skåne län och Kronobergs län)</t>
  </si>
  <si>
    <t>Norra regionen och Uppsala-Örebro (Omfattar: Norrbottens län, Jämtlands län, Västernorrlands län, Västerbottens län, Dalarnas län, Gävleborgs län, Uppsala län, Södermanlands län, Värmlands län, Västmanlands län och Örebro län)</t>
  </si>
  <si>
    <t>Region Sydöstra (Omfattar: Jönköpings län, Kalmar län och Östergötlands län)</t>
  </si>
  <si>
    <t>TblKompetensområde</t>
  </si>
  <si>
    <t>Användbarhet</t>
  </si>
  <si>
    <t>Verksamhetsutveckling och krav</t>
  </si>
  <si>
    <t>IT-Arkitekt</t>
  </si>
  <si>
    <t>Systemutveckling och Systemförvaltning</t>
  </si>
  <si>
    <t>Test och testledning</t>
  </si>
  <si>
    <t>Ledning och styrning</t>
  </si>
  <si>
    <t>IT-Säkerhet</t>
  </si>
  <si>
    <t>Avtalsnummer</t>
  </si>
  <si>
    <t>Ramavtal Anbudsområde</t>
  </si>
  <si>
    <t>Ovanstående rangordning gäller för avrop som vid avropstillfället uppgår</t>
  </si>
  <si>
    <t>till maximalt 160 timmar. För avrop som överstiger 160 timmar ska dessa göras via en förnyad konkurrensutsättning till samtliga ramavtalsleverantörer inom aktuellt område.</t>
  </si>
  <si>
    <t>Västra ????</t>
  </si>
  <si>
    <t>Exempelroll</t>
  </si>
  <si>
    <t>Kompetens och kompetensnivåer</t>
  </si>
  <si>
    <t>Priser</t>
  </si>
  <si>
    <t>Språk</t>
  </si>
  <si>
    <t>Säkerhetsskyddsavtal och registerkontroll konsult</t>
  </si>
  <si>
    <t>Tider och genomförande</t>
  </si>
  <si>
    <t>TblNivå</t>
  </si>
  <si>
    <t>Nivå 1</t>
  </si>
  <si>
    <t>Nivå 2</t>
  </si>
  <si>
    <t>Nivå 3</t>
  </si>
  <si>
    <t>Nivå 4</t>
  </si>
  <si>
    <t>Nivå 5</t>
  </si>
  <si>
    <t>Ref/diarie -nummer för avropet</t>
  </si>
  <si>
    <t>Faktureringsvillkor och rutiner</t>
  </si>
  <si>
    <t>Avtalsvillkor</t>
  </si>
  <si>
    <t>Annan enligt specifikation</t>
  </si>
  <si>
    <t>Antal timmar</t>
  </si>
  <si>
    <t>Gäller alla tjänster i detta avrop</t>
  </si>
  <si>
    <t>Välj Kompetensområde</t>
  </si>
  <si>
    <t>(Välj4)</t>
  </si>
  <si>
    <t>TblExempelroller</t>
  </si>
  <si>
    <t>(Välj5)</t>
  </si>
  <si>
    <t>Välj Exempelroll</t>
  </si>
  <si>
    <t>Användbarhetsarkitekt</t>
  </si>
  <si>
    <t>Grafisk formgivare</t>
  </si>
  <si>
    <t>Teknisk skribent</t>
  </si>
  <si>
    <t>Testare av användbarhet och användargränssnitt</t>
  </si>
  <si>
    <t>Tillgänglighetsspecialist</t>
  </si>
  <si>
    <t>Kravhantering och Kravanalys</t>
  </si>
  <si>
    <t>Metodstöd</t>
  </si>
  <si>
    <t>Modelleringsledare</t>
  </si>
  <si>
    <t>Verksamhetsanalytiker</t>
  </si>
  <si>
    <t>Infrastrukturarkitekt</t>
  </si>
  <si>
    <t>Lösningsarkitekt</t>
  </si>
  <si>
    <t>Mjukvaruarkitekt</t>
  </si>
  <si>
    <t>Databasdesigner- administratör</t>
  </si>
  <si>
    <t>Konfigurations- och versionshantering</t>
  </si>
  <si>
    <t>Systemintegratör</t>
  </si>
  <si>
    <t>Systemutveckling</t>
  </si>
  <si>
    <t>Prestandatest</t>
  </si>
  <si>
    <t>Testare</t>
  </si>
  <si>
    <t>Testautomatiserare</t>
  </si>
  <si>
    <t>Testledare</t>
  </si>
  <si>
    <t>Förvaltningsledare</t>
  </si>
  <si>
    <t>IT-Controller</t>
  </si>
  <si>
    <t>Projektledare</t>
  </si>
  <si>
    <t>Teknisk projektledare</t>
  </si>
  <si>
    <t>Tjänsteansvarig</t>
  </si>
  <si>
    <t>IT-Säkerhetsstrateg/IT-Säkerhetsanalytiker</t>
  </si>
  <si>
    <t>IT-Säkerhetstekniker</t>
  </si>
  <si>
    <t>Exempelrollval</t>
  </si>
  <si>
    <t>Val Kompetensområde</t>
  </si>
  <si>
    <t>KompValNr</t>
  </si>
  <si>
    <t>=INDEX(Exempelrollval;;KompValNr1)</t>
  </si>
  <si>
    <t>Formel i Exempelroll- dataveri- fieringen</t>
  </si>
  <si>
    <t>Observera!</t>
  </si>
  <si>
    <t>I detta avtal utgår kompetensnivå 1 helt då den nivån ej</t>
  </si>
  <si>
    <t>efterfrågas av statliga myndigheter inom området IT- konsulttjänster, Resurskonsulter. Beskrivningen av</t>
  </si>
  <si>
    <t>kompetensnivå 1 finns med här för att ge bilden av SIC:s</t>
  </si>
  <si>
    <t>hela kompetensnivåmodell.</t>
  </si>
  <si>
    <r>
      <rPr>
        <i/>
        <sz val="10"/>
        <rFont val="Arial"/>
        <family val="2"/>
      </rPr>
      <t>Ledning</t>
    </r>
    <r>
      <rPr>
        <sz val="10"/>
        <rFont val="Arial"/>
        <family val="2"/>
      </rPr>
      <t xml:space="preserve"> – kräver arbetsledning</t>
    </r>
  </si>
  <si>
    <r>
      <rPr>
        <i/>
        <sz val="10"/>
        <rFont val="Arial"/>
        <family val="2"/>
      </rPr>
      <t>Kunskap</t>
    </r>
    <r>
      <rPr>
        <sz val="10"/>
        <rFont val="Arial"/>
        <family val="2"/>
      </rPr>
      <t xml:space="preserve"> – har utbildning inom aktuellt område/roll, viss svårighetsgrad</t>
    </r>
  </si>
  <si>
    <r>
      <rPr>
        <i/>
        <sz val="10"/>
        <rFont val="Arial"/>
        <family val="2"/>
      </rPr>
      <t>Erfarenhet</t>
    </r>
    <r>
      <rPr>
        <sz val="10"/>
        <rFont val="Arial"/>
        <family val="2"/>
      </rPr>
      <t xml:space="preserve"> – arbetat 1-3 år inom aktuellt område/roll, har deltagit i eller utfört ett flertal liknande uppdrag</t>
    </r>
  </si>
  <si>
    <r>
      <rPr>
        <i/>
        <sz val="10"/>
        <rFont val="Arial"/>
        <family val="2"/>
      </rPr>
      <t>Självständighet</t>
    </r>
    <r>
      <rPr>
        <sz val="10"/>
        <rFont val="Arial"/>
        <family val="2"/>
      </rPr>
      <t xml:space="preserve"> – kan självständigt utföra avgränsade arbetsuppgifter</t>
    </r>
  </si>
  <si>
    <r>
      <rPr>
        <i/>
        <sz val="10"/>
        <rFont val="Arial"/>
        <family val="2"/>
      </rPr>
      <t>Kunskap</t>
    </r>
    <r>
      <rPr>
        <sz val="10"/>
        <rFont val="Arial"/>
        <family val="2"/>
      </rPr>
      <t xml:space="preserve"> – hög kompetens inom aktuellt område/roll</t>
    </r>
  </si>
  <si>
    <r>
      <rPr>
        <i/>
        <sz val="10"/>
        <rFont val="Arial"/>
        <family val="2"/>
      </rPr>
      <t>Erfarenhet</t>
    </r>
    <r>
      <rPr>
        <sz val="10"/>
        <rFont val="Arial"/>
        <family val="2"/>
      </rPr>
      <t xml:space="preserve"> – arbetat 4-8 år inom aktuellt område/roll, är förebild för andra konsulter på lägre nivå.</t>
    </r>
  </si>
  <si>
    <r>
      <rPr>
        <i/>
        <sz val="10"/>
        <rFont val="Arial"/>
        <family val="2"/>
      </rPr>
      <t>Ledning</t>
    </r>
    <r>
      <rPr>
        <sz val="10"/>
        <rFont val="Arial"/>
        <family val="2"/>
      </rPr>
      <t xml:space="preserve"> – tar ansvar för delområde, kan leda en mindre grupp</t>
    </r>
  </si>
  <si>
    <r>
      <rPr>
        <i/>
        <sz val="10"/>
        <rFont val="Arial"/>
        <family val="2"/>
      </rPr>
      <t>Självständighet</t>
    </r>
    <r>
      <rPr>
        <sz val="10"/>
        <rFont val="Arial"/>
        <family val="2"/>
      </rPr>
      <t xml:space="preserve"> – kan arbeta självständigt</t>
    </r>
  </si>
  <si>
    <r>
      <rPr>
        <i/>
        <sz val="10"/>
        <rFont val="Arial"/>
        <family val="2"/>
      </rPr>
      <t>Kunskap</t>
    </r>
    <r>
      <rPr>
        <sz val="10"/>
        <rFont val="Arial"/>
        <family val="2"/>
      </rPr>
      <t xml:space="preserve"> – hög generalistkompetens, eller mycket hög kompetens inom aktuellt område/roll</t>
    </r>
  </si>
  <si>
    <r>
      <rPr>
        <i/>
        <sz val="10"/>
        <rFont val="Arial"/>
        <family val="2"/>
      </rPr>
      <t>Erfarenhet</t>
    </r>
    <r>
      <rPr>
        <sz val="10"/>
        <rFont val="Arial"/>
        <family val="2"/>
      </rPr>
      <t xml:space="preserve"> – har deltagit i stora uppdrag inom aktuellt område och genomfört uppdrag med mycket hög kvalitet. Nivån uppnås normalt tidigast efter 9-12 års arbete inom aktuellt område/roll.</t>
    </r>
  </si>
  <si>
    <r>
      <rPr>
        <i/>
        <sz val="10"/>
        <rFont val="Arial"/>
        <family val="2"/>
      </rPr>
      <t>Ledning</t>
    </r>
    <r>
      <rPr>
        <sz val="10"/>
        <rFont val="Arial"/>
        <family val="2"/>
      </rPr>
      <t xml:space="preserve"> – tar huvudansvar för ledning av större grupp</t>
    </r>
  </si>
  <si>
    <r>
      <rPr>
        <i/>
        <sz val="10"/>
        <rFont val="Arial"/>
        <family val="2"/>
      </rPr>
      <t>Självständighet</t>
    </r>
    <r>
      <rPr>
        <sz val="10"/>
        <rFont val="Arial"/>
        <family val="2"/>
      </rPr>
      <t xml:space="preserve"> – mycket stor</t>
    </r>
  </si>
  <si>
    <t>Kunskap – kompetens av högsta rang inom aktuellt område/roll, uppfattas som expert/guru på marknaden.</t>
  </si>
  <si>
    <r>
      <rPr>
        <i/>
        <sz val="10"/>
        <rFont val="Arial"/>
        <family val="2"/>
      </rPr>
      <t>Erfarenhet</t>
    </r>
    <r>
      <rPr>
        <sz val="10"/>
        <rFont val="Arial"/>
        <family val="2"/>
      </rPr>
      <t xml:space="preserve"> – (som 4)</t>
    </r>
  </si>
  <si>
    <r>
      <rPr>
        <i/>
        <sz val="10"/>
        <rFont val="Arial"/>
        <family val="2"/>
      </rPr>
      <t>Ledning</t>
    </r>
    <r>
      <rPr>
        <sz val="10"/>
        <rFont val="Arial"/>
        <family val="2"/>
      </rPr>
      <t xml:space="preserve"> – har stor vana och erfarenhet av att verka i ledande befattning</t>
    </r>
  </si>
  <si>
    <r>
      <rPr>
        <i/>
        <sz val="10"/>
        <rFont val="Arial"/>
        <family val="2"/>
      </rPr>
      <t>Självständighet</t>
    </r>
    <r>
      <rPr>
        <sz val="10"/>
        <rFont val="Arial"/>
        <family val="2"/>
      </rPr>
      <t xml:space="preserve"> – mycket stor</t>
    </r>
  </si>
  <si>
    <t>Kompetensklassningen används vid:</t>
  </si>
  <si>
    <t>* utvärdering av kompetensnivåer</t>
  </si>
  <si>
    <t>* prissättning vid leverans av konsulttjänster</t>
  </si>
  <si>
    <t>* uppföljning av prestation vid leverans av konsulttjänster</t>
  </si>
  <si>
    <t>I detta ramavtal och vid kommande avrop används en modell för definition av olika kompetensnivåer för konsulter som utför tjänsterna. SIC:s syfte med denna kompetensnivåmodell för konsulter är att underlätta klassificering av kompetensen genom att använda enhetliga principer och begrepp. En utbredd tillämpning av denna modell inom offentlig förvaltning borgar för en enklare och effektivare dialog internt hos avropande myndighet och på marknaden</t>
  </si>
  <si>
    <t>Nivåbeskrivningarna är profilbeskrivningar på en övergripande nivå. Vid klassning av en konsults kompetens inom aktuellt kompetensområde ska den kompetensnivå som passar bäst väljas (se nedan). Erfarenhet i antal år innebär antal arbetade år inom rollen/kompetensen – det vill säga inte nödvändigtvis i antal år som konsult i aktuell roll.</t>
  </si>
  <si>
    <t>Obligatoriska krav (ska-krav) på Tjänst</t>
  </si>
  <si>
    <t>Välj Tjänst</t>
  </si>
  <si>
    <t>Tjänster</t>
  </si>
  <si>
    <t>Konsultens placeringsort</t>
  </si>
  <si>
    <t>Ange ev. specifika leveransvillkor alt. hänvisa till avtalsvillkor, tex särskilda överenskommelser mm.</t>
  </si>
  <si>
    <t>Specificera ev bilagor som medföljer denna avropsförfrågan</t>
  </si>
  <si>
    <t>Leverantören har lämnat begärda prisuppgifter som gäller för offererade Tjänster enligt ställda ska krav och är införstådd med att samtliga lämnade uppgifter i avropssvaret är bindande.</t>
  </si>
  <si>
    <t>Ange ev. organisationens krav på bilagor från leverantören tex CV, intyg mm.</t>
  </si>
  <si>
    <t>Hänvisning till CV/ bilaga nummer</t>
  </si>
  <si>
    <t>E-postadress till kontaktperson</t>
  </si>
  <si>
    <t>TblAnbudsområde</t>
  </si>
  <si>
    <t>(Välj6)</t>
  </si>
  <si>
    <t>Uppgifter om underleverantör (om aktuellt för denna konsulttjänst)</t>
  </si>
  <si>
    <t>Kontraktets längd: t.o.m datum</t>
  </si>
  <si>
    <t>Specifikation av konsulttjänst</t>
  </si>
  <si>
    <t>Beskrivning av konsulttjänst</t>
  </si>
  <si>
    <t>Hänvisning till CV/bilaga nr</t>
  </si>
  <si>
    <t>Konsult-tjänstens startdatum</t>
  </si>
  <si>
    <t>Konsult-tjänstens slutdatum</t>
  </si>
  <si>
    <t>Ange övriga specifika förutsättningar, förhållanden eller önskemål som kan vara viktiga för leverantören och som inte framgår på annan plats i dokumentet.</t>
  </si>
  <si>
    <r>
      <t xml:space="preserve">Region *
</t>
    </r>
    <r>
      <rPr>
        <sz val="8"/>
        <rFont val="Arial"/>
        <family val="2"/>
      </rPr>
      <t>Välj från listan till höger</t>
    </r>
  </si>
  <si>
    <r>
      <rPr>
        <b/>
        <i/>
        <sz val="10"/>
        <rFont val="Arial"/>
        <family val="2"/>
      </rPr>
      <t>Instruktion till avropande organisation: 
Spara ned blanketten på din dator.</t>
    </r>
    <r>
      <rPr>
        <i/>
        <sz val="10"/>
        <rFont val="Arial"/>
        <family val="2"/>
      </rPr>
      <t xml:space="preserve">
Gulmarkerade rutor fylls i av avropare innan blanketten skickas.
Blanketten skickas med e-post till ramavtalsleverantörer inom aktuellt kompetensområde och region.
Se vidare "Vägledning vid avrop".
Avsnitt markerade med * är obligatoriska att fylla i för blankettens funktionalitet.</t>
    </r>
  </si>
  <si>
    <t>Kompetensområde *</t>
  </si>
  <si>
    <t>Beskrivning Nivå 2-5</t>
  </si>
  <si>
    <t>Länk till förklaring Nivå 2-5</t>
  </si>
  <si>
    <t>Tjänst nr 1</t>
  </si>
  <si>
    <t>Uppställning av krav alt. hänvisning till bilaga. För mer information se kravkatalog på www.avropa.se</t>
  </si>
  <si>
    <t>Ange placeringsort för konsulten/erna</t>
  </si>
  <si>
    <t>Ange ev e-fakturaadress/erna</t>
  </si>
  <si>
    <t>Nivå (förklaring se flik Information)</t>
  </si>
  <si>
    <t>Tjänst nr 2</t>
  </si>
  <si>
    <t>Tjänst nr 3</t>
  </si>
  <si>
    <t>Tjänst nr 4</t>
  </si>
  <si>
    <t>Tjänst nr 5</t>
  </si>
  <si>
    <t>Ifylld</t>
  </si>
  <si>
    <t>E-faktura ska ingå i avropet (Ja/Nej)</t>
  </si>
  <si>
    <t>Uppgifter om e-faktura</t>
  </si>
  <si>
    <t>Krav på e-faktura</t>
  </si>
  <si>
    <t>Välj Region</t>
  </si>
  <si>
    <t>Region</t>
  </si>
  <si>
    <t>Välj typ av kontrakt</t>
  </si>
  <si>
    <t>2. Ramavtalets bilaga Allmänna villkor</t>
  </si>
  <si>
    <t>Avtalsstart</t>
  </si>
  <si>
    <t>Övrig information/andra kontaktpersoner</t>
  </si>
  <si>
    <r>
      <rPr>
        <i/>
        <sz val="10"/>
        <rFont val="Arial"/>
        <family val="2"/>
      </rPr>
      <t>Kunskap</t>
    </r>
    <r>
      <rPr>
        <sz val="10"/>
        <rFont val="Arial"/>
        <family val="2"/>
      </rPr>
      <t xml:space="preserve"> – nyss genomförd utbildning inom aktuell roll</t>
    </r>
  </si>
  <si>
    <r>
      <rPr>
        <i/>
        <sz val="10"/>
        <rFont val="Arial"/>
        <family val="2"/>
      </rPr>
      <t>Erfarenhet</t>
    </r>
    <r>
      <rPr>
        <sz val="10"/>
        <rFont val="Arial"/>
        <family val="2"/>
      </rPr>
      <t xml:space="preserve"> – kortare arbetserfarenhet eller ej vana som konsult</t>
    </r>
  </si>
  <si>
    <r>
      <rPr>
        <i/>
        <sz val="10"/>
        <rFont val="Arial"/>
        <family val="2"/>
      </rPr>
      <t>Självständighet</t>
    </r>
    <r>
      <rPr>
        <sz val="10"/>
        <rFont val="Arial"/>
        <family val="2"/>
      </rPr>
      <t xml:space="preserve"> – kan självständigt utföra enklare uppgifter</t>
    </r>
  </si>
  <si>
    <t>Om avropande organisation så begär, scannas lämpligen undertecknad sida in och bifogas elektroniskt som en PDF-fil.</t>
  </si>
  <si>
    <t>Enligt rangordning</t>
  </si>
  <si>
    <t>Avropsförfrågan - Avrop enligt rangordning</t>
  </si>
  <si>
    <t>Observera att vid avrop enligt rangordning måste en fast exempelroll väljas. Det är inte möjligt att skapa en egen roll</t>
  </si>
  <si>
    <t>Specificera Tjänster nedan alternativt bifoga en bilaga och skriv bilagenumret i kolumnen till höger.</t>
  </si>
  <si>
    <t>Timpris enligt ramavtal</t>
  </si>
  <si>
    <t>Adminläge! Klicka här för att låsa vita celler.</t>
  </si>
  <si>
    <t>Avroppsblanketten är nu upplåst, klicka här för att låsa avropsblanketten.</t>
  </si>
  <si>
    <t>Avroppsblanketten är nu låst, klicka här för att låsa upp avropsblanketten.</t>
  </si>
  <si>
    <t>Förvaltning21</t>
  </si>
  <si>
    <t>Detta görs genom att klicka på knappen nedanför samt ange ett lösenord. Om det visat sig att man glömt fylla i någon uppgift så kan det vara bra att kunna låsa upp blanketten. Klicka då på samma knapp. Observera att lösenordet inte kan bestå av enbart siffror.</t>
  </si>
  <si>
    <t>Version 1.3</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</si>
</sst>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 _k_r_-;\-* #,##0\ _k_r_-;_-* &quot;-&quot;??\ _k_r_-;_-@_-"/>
    <numFmt numFmtId="165" formatCode="#,##0;\-#,##0;"/>
    <numFmt numFmtId="166" formatCode="&quot;Ramavtalsupphandlingens diarienr: &quot;@"/>
    <numFmt numFmtId="167" formatCode="0.0"/>
    <numFmt numFmtId="168" formatCode="#,###"/>
  </numFmts>
  <fonts count="54">
    <font>
      <sz val="10"/>
      <name val="Arial"/>
      <family val="0"/>
    </font>
    <font>
      <sz val="11"/>
      <color indexed="8"/>
      <name val="Calibri"/>
      <family val="2"/>
    </font>
    <font>
      <sz val="8"/>
      <name val="Arial"/>
      <family val="2"/>
    </font>
    <font>
      <b/>
      <sz val="10"/>
      <name val="Arial"/>
      <family val="2"/>
    </font>
    <font>
      <b/>
      <sz val="14"/>
      <name val="Arial"/>
      <family val="2"/>
    </font>
    <font>
      <b/>
      <sz val="12"/>
      <name val="Arial"/>
      <family val="2"/>
    </font>
    <font>
      <sz val="12"/>
      <name val="Arial"/>
      <family val="2"/>
    </font>
    <font>
      <sz val="20"/>
      <name val="Arial"/>
      <family val="2"/>
    </font>
    <font>
      <b/>
      <sz val="36"/>
      <name val="Arial"/>
      <family val="2"/>
    </font>
    <font>
      <sz val="14"/>
      <name val="Arial"/>
      <family val="2"/>
    </font>
    <font>
      <sz val="10"/>
      <color indexed="10"/>
      <name val="Arial"/>
      <family val="2"/>
    </font>
    <font>
      <b/>
      <sz val="16"/>
      <name val="Arial"/>
      <family val="2"/>
    </font>
    <font>
      <i/>
      <sz val="10"/>
      <name val="Arial"/>
      <family val="2"/>
    </font>
    <font>
      <sz val="10"/>
      <color indexed="17"/>
      <name val="Arial"/>
      <family val="2"/>
    </font>
    <font>
      <b/>
      <sz val="10"/>
      <color indexed="8"/>
      <name val="Arial"/>
      <family val="2"/>
    </font>
    <font>
      <i/>
      <sz val="10"/>
      <color indexed="10"/>
      <name val="Arial"/>
      <family val="2"/>
    </font>
    <font>
      <b/>
      <i/>
      <sz val="10"/>
      <name val="Arial"/>
      <family val="2"/>
    </font>
    <font>
      <b/>
      <sz val="10"/>
      <color indexed="10"/>
      <name val="Arial"/>
      <family val="2"/>
    </font>
    <font>
      <sz val="10"/>
      <name val="Times New Roman"/>
      <family val="1"/>
    </font>
    <font>
      <sz val="12"/>
      <color indexed="8"/>
      <name val="Times New Roman"/>
      <family val="1"/>
    </font>
    <font>
      <b/>
      <sz val="17"/>
      <color indexed="8"/>
      <name val="Arial"/>
      <family val="2"/>
    </font>
    <font>
      <b/>
      <sz val="20"/>
      <name val="Arial"/>
      <family val="2"/>
    </font>
    <font>
      <sz val="8"/>
      <color indexed="12"/>
      <name val="Arial"/>
      <family val="2"/>
    </font>
    <font>
      <sz val="11"/>
      <color indexed="9"/>
      <name val="Calibri"/>
      <family val="2"/>
    </font>
    <font>
      <i/>
      <sz val="11"/>
      <color indexed="23"/>
      <name val="Calibri"/>
      <family val="2"/>
    </font>
    <font>
      <u val="single"/>
      <sz val="10"/>
      <color indexed="20"/>
      <name val="Arial"/>
      <family val="0"/>
    </font>
    <font>
      <b/>
      <sz val="15"/>
      <color indexed="56"/>
      <name val="Calibri"/>
      <family val="2"/>
    </font>
    <font>
      <sz val="10"/>
      <color indexed="40"/>
      <name val="Arial"/>
      <family val="2"/>
    </font>
    <font>
      <sz val="14"/>
      <color indexed="10"/>
      <name val="Arial"/>
      <family val="2"/>
    </font>
    <font>
      <sz val="8"/>
      <color indexed="10"/>
      <name val="Arial"/>
      <family val="2"/>
    </font>
    <font>
      <sz val="10"/>
      <color indexed="50"/>
      <name val="Arial"/>
      <family val="2"/>
    </font>
    <font>
      <b/>
      <sz val="18"/>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color indexed="8"/>
      <name val="Arial"/>
      <family val="0"/>
    </font>
    <font>
      <sz val="11"/>
      <color theme="0"/>
      <name val="Calibri"/>
      <family val="2"/>
    </font>
    <font>
      <u val="single"/>
      <sz val="10"/>
      <color theme="11"/>
      <name val="Arial"/>
      <family val="0"/>
    </font>
    <font>
      <i/>
      <sz val="11"/>
      <color rgb="FF7F7F7F"/>
      <name val="Calibri"/>
      <family val="2"/>
    </font>
    <font>
      <b/>
      <sz val="15"/>
      <color theme="3"/>
      <name val="Calibri"/>
      <family val="2"/>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rgb="FF92D050"/>
      <name val="Arial"/>
      <family val="2"/>
    </font>
    <font>
      <b/>
      <sz val="10"/>
      <color rgb="FFFF0000"/>
      <name val="Arial"/>
      <family val="2"/>
    </font>
  </fonts>
  <fills count="22">
    <fill>
      <patternFill/>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FABF8F"/>
        <bgColor indexed="64"/>
      </patternFill>
    </fill>
    <fill>
      <patternFill patternType="solid">
        <fgColor indexed="27"/>
        <bgColor indexed="64"/>
      </patternFill>
    </fill>
    <fill>
      <patternFill patternType="solid">
        <fgColor indexed="52"/>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rgb="FFFFFFFF"/>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style="thin">
        <color rgb="FF969696"/>
      </left>
      <right style="thin">
        <color rgb="FF969696"/>
      </right>
      <top style="thin">
        <color rgb="FF969696"/>
      </top>
      <bottom style="thin">
        <color rgb="FF969696"/>
      </bottom>
    </border>
    <border>
      <left>
        <color indexed="63"/>
      </left>
      <right>
        <color indexed="63"/>
      </right>
      <top>
        <color indexed="63"/>
      </top>
      <bottom style="thick">
        <color theme="4"/>
      </bottom>
    </border>
    <border>
      <left style="thin">
        <color indexed="55"/>
      </left>
      <right style="thin">
        <color indexed="55"/>
      </right>
      <top style="thin">
        <color indexed="55"/>
      </top>
      <bottom style="thin">
        <color indexed="55"/>
      </bottom>
    </border>
    <border>
      <left style="thin"/>
      <right style="thin"/>
      <top style="thin"/>
      <bottom style="thin"/>
    </border>
    <border>
      <left/>
      <right/>
      <top/>
      <bottom style="thin">
        <color indexed="55"/>
      </bottom>
    </border>
    <border>
      <left style="thin">
        <color indexed="55"/>
      </left>
      <right style="thin">
        <color indexed="55"/>
      </right>
      <top/>
      <bottom style="thin">
        <color indexed="55"/>
      </bottom>
    </border>
    <border>
      <left style="thin">
        <color indexed="55"/>
      </left>
      <right style="thin">
        <color indexed="55"/>
      </right>
      <top/>
      <bottom/>
    </border>
    <border>
      <left style="thin">
        <color indexed="55"/>
      </left>
      <right style="thin">
        <color indexed="55"/>
      </right>
      <top style="thin">
        <color indexed="55"/>
      </top>
      <bottom/>
    </border>
    <border>
      <left/>
      <right/>
      <top/>
      <bottom style="thin">
        <color rgb="FF969696"/>
      </bottom>
    </border>
    <border>
      <left style="thin">
        <color rgb="FF969696"/>
      </left>
      <right/>
      <top style="thin">
        <color rgb="FF969696"/>
      </top>
      <bottom style="thin">
        <color rgb="FF969696"/>
      </bottom>
    </border>
    <border>
      <left style="thin">
        <color rgb="FF969696"/>
      </left>
      <right/>
      <top/>
      <bottom style="thin">
        <color rgb="FF969696"/>
      </bottom>
    </border>
    <border>
      <left style="thin">
        <color rgb="FF969696"/>
      </left>
      <right style="thin">
        <color rgb="FF969696"/>
      </right>
      <top style="thin">
        <color rgb="FF969696"/>
      </top>
      <bottom/>
    </border>
    <border>
      <left/>
      <right style="thin">
        <color rgb="FF969696"/>
      </right>
      <top style="thin">
        <color rgb="FF969696"/>
      </top>
      <bottom style="thin">
        <color rgb="FF969696"/>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style="thin">
        <color rgb="FF969696"/>
      </left>
      <right style="thin">
        <color rgb="FF969696"/>
      </right>
      <top/>
      <bottom style="thin">
        <color rgb="FF969696"/>
      </bottom>
    </border>
    <border>
      <left style="thin">
        <color rgb="FF969696"/>
      </left>
      <right/>
      <top style="thin">
        <color rgb="FF969696"/>
      </top>
      <bottom/>
    </border>
    <border>
      <left/>
      <right/>
      <top style="thin">
        <color rgb="FF969696"/>
      </top>
      <bottom/>
    </border>
    <border>
      <left/>
      <right style="thin">
        <color rgb="FF969696"/>
      </right>
      <top style="thin">
        <color rgb="FF969696"/>
      </top>
      <bottom/>
    </border>
    <border>
      <left/>
      <right/>
      <top style="thin">
        <color rgb="FF969696"/>
      </top>
      <bottom style="thin">
        <color rgb="FF969696"/>
      </bottom>
    </border>
    <border>
      <left style="thin">
        <color indexed="55"/>
      </left>
      <right/>
      <top/>
      <bottom style="thin">
        <color indexed="55"/>
      </bottom>
    </border>
    <border>
      <left/>
      <right style="thin">
        <color indexed="55"/>
      </right>
      <top/>
      <bottom style="thin">
        <color indexed="55"/>
      </bottom>
    </border>
    <border>
      <left/>
      <right/>
      <top style="thin">
        <color indexed="55"/>
      </top>
      <bottom style="thin">
        <color indexed="55"/>
      </bottom>
    </border>
    <border>
      <left/>
      <right style="thin">
        <color indexed="55"/>
      </right>
      <top style="thin">
        <color rgb="FF969696"/>
      </top>
      <bottom style="thin">
        <color rgb="FF969696"/>
      </bottom>
    </border>
    <border>
      <left style="thin">
        <color rgb="FF969696"/>
      </left>
      <right/>
      <top/>
      <bottom/>
    </border>
    <border>
      <left/>
      <right style="thin">
        <color rgb="FF969696"/>
      </right>
      <top/>
      <bottom/>
    </border>
    <border>
      <left/>
      <right style="thin">
        <color rgb="FF969696"/>
      </right>
      <top/>
      <bottom style="thin">
        <color rgb="FF969696"/>
      </bottom>
    </border>
    <border>
      <left/>
      <right/>
      <top style="thin">
        <color indexed="55"/>
      </top>
      <bottom/>
    </border>
    <border>
      <left style="thin">
        <color indexed="55"/>
      </left>
      <right/>
      <top style="thin">
        <color indexed="55"/>
      </top>
      <bottom/>
    </border>
    <border>
      <left/>
      <right style="thin">
        <color indexed="55"/>
      </right>
      <top style="thin">
        <color indexed="55"/>
      </top>
      <bottom/>
    </border>
    <border>
      <left style="thin">
        <color rgb="FF969696"/>
      </left>
      <right/>
      <top style="thin">
        <color indexed="55"/>
      </top>
      <bottom style="thin">
        <color indexed="55"/>
      </bottom>
    </border>
    <border>
      <left style="thin">
        <color indexed="55"/>
      </left>
      <right/>
      <top/>
      <bottom/>
    </border>
    <border>
      <left/>
      <right style="thin">
        <color indexed="55"/>
      </right>
      <top/>
      <bottom/>
    </border>
  </borders>
  <cellStyleXfs count="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0" fillId="7" borderId="0" applyNumberFormat="0" applyFont="0" applyBorder="0" applyAlignment="0" applyProtection="0"/>
    <xf numFmtId="165" fontId="0" fillId="8" borderId="0" applyNumberFormat="0" applyFont="0" applyBorder="0" applyAlignment="0" applyProtection="0"/>
    <xf numFmtId="0" fontId="0" fillId="9" borderId="0" applyNumberFormat="0" applyFont="0" applyBorder="0" applyAlignment="0" applyProtection="0"/>
    <xf numFmtId="0" fontId="0" fillId="0" borderId="1" applyNumberFormat="0" applyFont="0" applyFill="0" applyAlignment="0" applyProtection="0"/>
    <xf numFmtId="0" fontId="0" fillId="10" borderId="0" applyNumberFormat="0" applyFont="0" applyBorder="0" applyAlignment="0" applyProtection="0"/>
    <xf numFmtId="9" fontId="0" fillId="0" borderId="0" applyFont="0" applyFill="0" applyBorder="0" applyAlignment="0" applyProtection="0"/>
    <xf numFmtId="0" fontId="46" fillId="0" borderId="2" applyNumberFormat="0" applyFill="0" applyAlignment="0" applyProtection="0"/>
    <xf numFmtId="0" fontId="0" fillId="0" borderId="1" applyNumberFormat="0" applyFill="0" applyAlignment="0" applyProtection="0"/>
    <xf numFmtId="0" fontId="2" fillId="0" borderId="1" applyNumberFormat="0" applyFill="0" applyAlignment="0" applyProtection="0"/>
    <xf numFmtId="0" fontId="14" fillId="0" borderId="0" applyNumberFormat="0" applyFill="0" applyProtection="0">
      <alignment/>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98">
    <xf numFmtId="0" fontId="0" fillId="0" borderId="0" xfId="0" applyAlignment="1">
      <alignment/>
    </xf>
    <xf numFmtId="0" fontId="0"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xf>
    <xf numFmtId="0" fontId="0" fillId="0" borderId="0" xfId="0" applyFont="1" applyAlignment="1" applyProtection="1">
      <alignment/>
      <protection/>
    </xf>
    <xf numFmtId="0" fontId="0" fillId="0" borderId="0" xfId="0" applyFont="1" applyAlignment="1" applyProtection="1">
      <alignment/>
      <protection locked="0"/>
    </xf>
    <xf numFmtId="0" fontId="0" fillId="11" borderId="0" xfId="0" applyFont="1" applyFill="1" applyAlignment="1">
      <alignment/>
    </xf>
    <xf numFmtId="0" fontId="0" fillId="0" borderId="3" xfId="0" applyFont="1" applyBorder="1" applyAlignment="1">
      <alignment/>
    </xf>
    <xf numFmtId="0" fontId="0" fillId="12" borderId="0" xfId="0" applyFont="1" applyFill="1" applyBorder="1" applyAlignment="1" applyProtection="1">
      <alignment horizontal="center" vertical="center" wrapText="1"/>
      <protection locked="0"/>
    </xf>
    <xf numFmtId="165" fontId="0" fillId="13" borderId="0" xfId="35" applyNumberFormat="1" applyFont="1" applyFill="1" applyBorder="1" applyAlignment="1" applyProtection="1">
      <alignment/>
      <protection/>
    </xf>
    <xf numFmtId="0" fontId="0" fillId="0" borderId="4" xfId="0" applyFont="1" applyBorder="1" applyAlignment="1">
      <alignment/>
    </xf>
    <xf numFmtId="0" fontId="3" fillId="0" borderId="4" xfId="0" applyFont="1" applyBorder="1" applyAlignment="1">
      <alignment wrapText="1"/>
    </xf>
    <xf numFmtId="166" fontId="6" fillId="0" borderId="0" xfId="0" applyNumberFormat="1" applyFont="1" applyAlignment="1">
      <alignment horizontal="center"/>
    </xf>
    <xf numFmtId="0" fontId="22" fillId="0" borderId="0" xfId="22" applyAlignment="1">
      <alignment/>
    </xf>
    <xf numFmtId="0" fontId="12" fillId="0" borderId="0" xfId="23" applyNumberFormat="1" applyFont="1" applyFill="1" applyBorder="1" applyAlignment="1" applyProtection="1">
      <alignment horizontal="left" vertical="top"/>
      <protection/>
    </xf>
    <xf numFmtId="0" fontId="12" fillId="0" borderId="0" xfId="23" applyNumberFormat="1" applyFont="1" applyFill="1" applyBorder="1" applyAlignment="1" applyProtection="1">
      <alignment horizontal="left" vertical="top" wrapText="1"/>
      <protection/>
    </xf>
    <xf numFmtId="0" fontId="0" fillId="0" borderId="0" xfId="0" applyFont="1" applyBorder="1" applyAlignment="1" applyProtection="1">
      <alignment horizontal="right" vertical="top"/>
      <protection/>
    </xf>
    <xf numFmtId="0" fontId="5" fillId="0" borderId="5" xfId="0" applyFont="1" applyBorder="1" applyAlignment="1" applyProtection="1">
      <alignment vertical="center" wrapText="1"/>
      <protection/>
    </xf>
    <xf numFmtId="0" fontId="18" fillId="0" borderId="0" xfId="0" applyFont="1" applyAlignment="1" applyProtection="1">
      <alignment/>
      <protection/>
    </xf>
    <xf numFmtId="0" fontId="0" fillId="0" borderId="0" xfId="0" applyFont="1" applyBorder="1" applyAlignment="1" applyProtection="1">
      <alignment horizontal="left" vertical="top" wrapText="1"/>
      <protection/>
    </xf>
    <xf numFmtId="49" fontId="0" fillId="7" borderId="6" xfId="23" applyNumberFormat="1" applyFont="1" applyBorder="1" applyAlignment="1" applyProtection="1">
      <alignment/>
      <protection locked="0"/>
    </xf>
    <xf numFmtId="49" fontId="0" fillId="9" borderId="6" xfId="25" applyNumberFormat="1" applyFont="1" applyBorder="1" applyAlignment="1" applyProtection="1">
      <alignment/>
      <protection locked="0"/>
    </xf>
    <xf numFmtId="49" fontId="0" fillId="7" borderId="7" xfId="23" applyNumberFormat="1" applyFont="1" applyBorder="1" applyAlignment="1" applyProtection="1">
      <alignment/>
      <protection locked="0"/>
    </xf>
    <xf numFmtId="49" fontId="0" fillId="9" borderId="7" xfId="25" applyNumberFormat="1" applyFont="1" applyBorder="1" applyAlignment="1" applyProtection="1">
      <alignment/>
      <protection locked="0"/>
    </xf>
    <xf numFmtId="0" fontId="0" fillId="0" borderId="8" xfId="0" applyBorder="1" applyAlignment="1" applyProtection="1">
      <alignment wrapText="1"/>
      <protection/>
    </xf>
    <xf numFmtId="49" fontId="0" fillId="7" borderId="6" xfId="23" applyNumberFormat="1" applyFont="1" applyBorder="1" applyAlignment="1" applyProtection="1">
      <alignment vertical="center" wrapText="1"/>
      <protection locked="0"/>
    </xf>
    <xf numFmtId="49" fontId="0" fillId="9" borderId="6" xfId="25" applyNumberFormat="1"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Border="1" applyAlignment="1" applyProtection="1">
      <alignment/>
      <protection/>
    </xf>
    <xf numFmtId="165" fontId="0" fillId="7" borderId="6" xfId="23" applyNumberFormat="1" applyFont="1" applyBorder="1" applyAlignment="1" applyProtection="1">
      <alignment vertical="center" wrapText="1"/>
      <protection locked="0"/>
    </xf>
    <xf numFmtId="165" fontId="0" fillId="9" borderId="6" xfId="25" applyNumberFormat="1" applyFont="1" applyBorder="1" applyAlignment="1" applyProtection="1">
      <alignment vertical="center" wrapText="1"/>
      <protection locked="0"/>
    </xf>
    <xf numFmtId="0" fontId="2" fillId="0" borderId="7" xfId="0" applyFont="1" applyBorder="1" applyAlignment="1" applyProtection="1">
      <alignment wrapText="1"/>
      <protection/>
    </xf>
    <xf numFmtId="0" fontId="5" fillId="0" borderId="0" xfId="0" applyFont="1" applyBorder="1" applyAlignment="1" applyProtection="1">
      <alignment vertical="center" wrapText="1"/>
      <protection/>
    </xf>
    <xf numFmtId="0" fontId="0" fillId="0" borderId="0" xfId="0" applyFont="1" applyAlignment="1" applyProtection="1">
      <alignment vertical="center"/>
      <protection/>
    </xf>
    <xf numFmtId="0" fontId="4" fillId="0" borderId="0" xfId="0" applyFont="1" applyAlignment="1" applyProtection="1">
      <alignment/>
      <protection/>
    </xf>
    <xf numFmtId="0" fontId="19" fillId="0" borderId="0" xfId="0" applyFont="1" applyAlignment="1" applyProtection="1">
      <alignment vertical="center"/>
      <protection/>
    </xf>
    <xf numFmtId="0" fontId="11" fillId="0" borderId="0" xfId="0" applyFont="1" applyFill="1" applyAlignment="1" applyProtection="1">
      <alignment horizontal="left" wrapText="1"/>
      <protection/>
    </xf>
    <xf numFmtId="0" fontId="9" fillId="0" borderId="0" xfId="0" applyFont="1" applyFill="1" applyAlignment="1" applyProtection="1">
      <alignment horizontal="left"/>
      <protection/>
    </xf>
    <xf numFmtId="0" fontId="20" fillId="0" borderId="0" xfId="0" applyFont="1" applyAlignment="1" applyProtection="1">
      <alignment horizontal="left" vertical="center" indent="4"/>
      <protection/>
    </xf>
    <xf numFmtId="0" fontId="19" fillId="0" borderId="0" xfId="0" applyFont="1" applyAlignment="1" applyProtection="1">
      <alignment horizontal="left" vertical="center" indent="1"/>
      <protection/>
    </xf>
    <xf numFmtId="0" fontId="13" fillId="0" borderId="0" xfId="0" applyFont="1" applyAlignment="1" applyProtection="1">
      <alignment/>
      <protection/>
    </xf>
    <xf numFmtId="0" fontId="0" fillId="0" borderId="0" xfId="0" applyNumberFormat="1" applyFont="1" applyAlignment="1" applyProtection="1">
      <alignment horizontal="right"/>
      <protection/>
    </xf>
    <xf numFmtId="0" fontId="0" fillId="0" borderId="0" xfId="0" applyFont="1" applyFill="1" applyAlignment="1" applyProtection="1">
      <alignment/>
      <protection/>
    </xf>
    <xf numFmtId="0" fontId="47" fillId="0" borderId="0" xfId="0" applyFont="1" applyFill="1" applyAlignment="1" applyProtection="1">
      <alignment/>
      <protection/>
    </xf>
    <xf numFmtId="0" fontId="4" fillId="0" borderId="0" xfId="0" applyFont="1" applyFill="1" applyAlignment="1" applyProtection="1">
      <alignment wrapText="1"/>
      <protection/>
    </xf>
    <xf numFmtId="0" fontId="0" fillId="0" borderId="3" xfId="0" applyFont="1" applyBorder="1" applyAlignment="1" applyProtection="1">
      <alignment horizontal="center" vertical="top" wrapText="1"/>
      <protection/>
    </xf>
    <xf numFmtId="0" fontId="0" fillId="0" borderId="0" xfId="0" applyFont="1" applyAlignment="1" applyProtection="1">
      <alignment vertical="top"/>
      <protection/>
    </xf>
    <xf numFmtId="0" fontId="0" fillId="0" borderId="0" xfId="0" applyNumberFormat="1" applyFont="1" applyAlignment="1" applyProtection="1">
      <alignment vertical="top"/>
      <protection/>
    </xf>
    <xf numFmtId="0" fontId="3" fillId="0" borderId="0" xfId="0" applyNumberFormat="1" applyFont="1" applyFill="1" applyAlignment="1" applyProtection="1">
      <alignment vertical="top"/>
      <protection/>
    </xf>
    <xf numFmtId="0" fontId="3" fillId="0" borderId="0" xfId="0" applyNumberFormat="1" applyFont="1" applyFill="1" applyAlignment="1" applyProtection="1">
      <alignment vertical="top" wrapText="1"/>
      <protection/>
    </xf>
    <xf numFmtId="0" fontId="3" fillId="0" borderId="0" xfId="0" applyNumberFormat="1" applyFont="1" applyAlignment="1" applyProtection="1">
      <alignment vertical="top"/>
      <protection/>
    </xf>
    <xf numFmtId="0" fontId="3" fillId="0" borderId="0" xfId="0" applyNumberFormat="1" applyFont="1" applyFill="1" applyBorder="1" applyAlignment="1" applyProtection="1">
      <alignment horizontal="left" vertical="top" wrapText="1"/>
      <protection/>
    </xf>
    <xf numFmtId="0" fontId="13" fillId="0" borderId="0" xfId="0" applyNumberFormat="1" applyFont="1" applyAlignment="1" applyProtection="1">
      <alignment vertical="top"/>
      <protection/>
    </xf>
    <xf numFmtId="0" fontId="3" fillId="0" borderId="0" xfId="0" applyNumberFormat="1" applyFont="1" applyBorder="1" applyAlignment="1" applyProtection="1">
      <alignment vertical="top"/>
      <protection/>
    </xf>
    <xf numFmtId="0" fontId="3" fillId="0" borderId="5" xfId="0" applyNumberFormat="1" applyFont="1" applyBorder="1" applyAlignment="1" applyProtection="1">
      <alignment vertical="top"/>
      <protection/>
    </xf>
    <xf numFmtId="0" fontId="0" fillId="0" borderId="0" xfId="0" applyNumberFormat="1" applyFont="1" applyBorder="1" applyAlignment="1" applyProtection="1">
      <alignment vertical="top"/>
      <protection/>
    </xf>
    <xf numFmtId="0" fontId="3" fillId="0" borderId="0" xfId="0" applyFont="1" applyBorder="1" applyAlignment="1" applyProtection="1">
      <alignment horizontal="left" vertical="top"/>
      <protection/>
    </xf>
    <xf numFmtId="0" fontId="0" fillId="0" borderId="0" xfId="0" applyNumberFormat="1" applyFont="1" applyAlignment="1" applyProtection="1">
      <alignment vertical="top" wrapText="1"/>
      <protection/>
    </xf>
    <xf numFmtId="0" fontId="47" fillId="0" borderId="0" xfId="0" applyNumberFormat="1" applyFont="1" applyAlignment="1" applyProtection="1">
      <alignment vertical="top"/>
      <protection/>
    </xf>
    <xf numFmtId="0" fontId="0" fillId="0" borderId="0" xfId="30" applyNumberFormat="1" applyFont="1" applyBorder="1" applyAlignment="1" applyProtection="1">
      <alignment horizontal="left" vertical="top"/>
      <protection/>
    </xf>
    <xf numFmtId="0" fontId="10" fillId="0" borderId="0" xfId="0" applyNumberFormat="1" applyFont="1" applyAlignment="1" applyProtection="1">
      <alignment horizontal="center" vertical="top" wrapText="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vertical="top" wrapText="1"/>
      <protection/>
    </xf>
    <xf numFmtId="0" fontId="0" fillId="0" borderId="0" xfId="0" applyFont="1" applyBorder="1" applyAlignment="1" applyProtection="1">
      <alignment vertical="top"/>
      <protection/>
    </xf>
    <xf numFmtId="0" fontId="3" fillId="0" borderId="0" xfId="0" applyFont="1" applyBorder="1" applyAlignment="1" applyProtection="1">
      <alignment vertical="top"/>
      <protection/>
    </xf>
    <xf numFmtId="0" fontId="3" fillId="0" borderId="0" xfId="0" applyFont="1" applyBorder="1" applyAlignment="1" applyProtection="1">
      <alignment horizontal="right" vertical="top"/>
      <protection/>
    </xf>
    <xf numFmtId="0" fontId="0" fillId="0" borderId="0" xfId="0" applyFont="1" applyFill="1" applyBorder="1" applyAlignment="1" applyProtection="1">
      <alignment vertical="top"/>
      <protection/>
    </xf>
    <xf numFmtId="0" fontId="0" fillId="0" borderId="5" xfId="0" applyFont="1" applyBorder="1" applyAlignment="1" applyProtection="1">
      <alignment vertical="top"/>
      <protection/>
    </xf>
    <xf numFmtId="0" fontId="0" fillId="0" borderId="5" xfId="0" applyFont="1" applyBorder="1" applyAlignment="1" applyProtection="1">
      <alignment horizontal="center" vertical="top"/>
      <protection/>
    </xf>
    <xf numFmtId="0" fontId="17" fillId="0" borderId="0" xfId="0" applyFont="1" applyBorder="1" applyAlignment="1" applyProtection="1">
      <alignment horizontal="right" vertical="top"/>
      <protection/>
    </xf>
    <xf numFmtId="0" fontId="0" fillId="14" borderId="0" xfId="0" applyFont="1" applyFill="1" applyBorder="1" applyAlignment="1" applyProtection="1">
      <alignment horizontal="left" vertical="top" wrapText="1"/>
      <protection/>
    </xf>
    <xf numFmtId="0" fontId="0" fillId="0" borderId="0" xfId="0" applyFont="1" applyFill="1" applyAlignment="1" applyProtection="1">
      <alignment vertical="top"/>
      <protection/>
    </xf>
    <xf numFmtId="0" fontId="3" fillId="0" borderId="0" xfId="0" applyFont="1" applyFill="1" applyBorder="1" applyAlignment="1" applyProtection="1">
      <alignment horizontal="right" vertical="top"/>
      <protection/>
    </xf>
    <xf numFmtId="0" fontId="0" fillId="0" borderId="3" xfId="0" applyFont="1" applyBorder="1" applyAlignment="1" applyProtection="1">
      <alignment horizontal="center" vertical="top"/>
      <protection/>
    </xf>
    <xf numFmtId="0" fontId="17" fillId="0" borderId="0" xfId="0" applyFont="1" applyAlignment="1" applyProtection="1">
      <alignment vertical="top" wrapText="1"/>
      <protection/>
    </xf>
    <xf numFmtId="0" fontId="0" fillId="0" borderId="0" xfId="0" applyFont="1" applyFill="1" applyBorder="1" applyAlignment="1" applyProtection="1">
      <alignment horizontal="left" vertical="top"/>
      <protection/>
    </xf>
    <xf numFmtId="0" fontId="18" fillId="0" borderId="0" xfId="0" applyFont="1" applyAlignment="1" applyProtection="1">
      <alignment vertical="top"/>
      <protection/>
    </xf>
    <xf numFmtId="49" fontId="0" fillId="0" borderId="0" xfId="0" applyNumberFormat="1" applyFont="1" applyFill="1" applyBorder="1" applyAlignment="1" applyProtection="1">
      <alignment vertical="top"/>
      <protection/>
    </xf>
    <xf numFmtId="0" fontId="18" fillId="0" borderId="0" xfId="0" applyFont="1" applyFill="1" applyBorder="1" applyAlignment="1" applyProtection="1">
      <alignment vertical="top"/>
      <protection/>
    </xf>
    <xf numFmtId="0" fontId="0" fillId="0" borderId="0" xfId="0" applyNumberFormat="1" applyFont="1" applyBorder="1" applyAlignment="1" applyProtection="1">
      <alignment/>
      <protection/>
    </xf>
    <xf numFmtId="0" fontId="0" fillId="14" borderId="0" xfId="0" applyNumberFormat="1" applyFont="1" applyFill="1" applyBorder="1" applyAlignment="1" applyProtection="1">
      <alignment vertical="top" wrapText="1"/>
      <protection/>
    </xf>
    <xf numFmtId="0" fontId="0" fillId="0" borderId="0" xfId="0" applyNumberFormat="1" applyFont="1" applyBorder="1" applyAlignment="1" applyProtection="1">
      <alignment vertical="top" wrapText="1"/>
      <protection/>
    </xf>
    <xf numFmtId="0" fontId="0" fillId="14" borderId="0" xfId="0" applyNumberFormat="1" applyFont="1" applyFill="1" applyBorder="1" applyAlignment="1" applyProtection="1">
      <alignment vertical="center"/>
      <protection/>
    </xf>
    <xf numFmtId="49" fontId="0" fillId="15" borderId="0" xfId="25" applyNumberFormat="1" applyFont="1" applyFill="1" applyBorder="1" applyAlignment="1" applyProtection="1">
      <alignment vertical="top"/>
      <protection/>
    </xf>
    <xf numFmtId="0" fontId="10" fillId="0" borderId="0" xfId="0" applyNumberFormat="1" applyFont="1" applyAlignment="1" applyProtection="1">
      <alignment horizontal="center" vertical="top"/>
      <protection/>
    </xf>
    <xf numFmtId="0" fontId="10" fillId="0" borderId="0" xfId="0" applyNumberFormat="1" applyFont="1" applyAlignment="1" applyProtection="1">
      <alignment horizontal="right" vertical="top"/>
      <protection/>
    </xf>
    <xf numFmtId="0" fontId="0" fillId="0" borderId="4" xfId="0" applyNumberFormat="1" applyFont="1" applyBorder="1" applyAlignment="1" applyProtection="1">
      <alignment vertical="top"/>
      <protection/>
    </xf>
    <xf numFmtId="0" fontId="0" fillId="0" borderId="8" xfId="0" applyFont="1" applyBorder="1" applyAlignment="1" applyProtection="1">
      <alignment wrapText="1"/>
      <protection/>
    </xf>
    <xf numFmtId="168" fontId="2" fillId="9" borderId="8" xfId="25" applyNumberFormat="1" applyFont="1" applyBorder="1" applyAlignment="1" applyProtection="1">
      <alignment wrapText="1"/>
      <protection locked="0"/>
    </xf>
    <xf numFmtId="0" fontId="0" fillId="0" borderId="9" xfId="0" applyFont="1" applyBorder="1" applyAlignment="1" applyProtection="1">
      <alignment horizontal="left" vertical="top" wrapText="1"/>
      <protection/>
    </xf>
    <xf numFmtId="4" fontId="0" fillId="8" borderId="1" xfId="24" applyNumberFormat="1" applyFont="1" applyBorder="1" applyAlignment="1" applyProtection="1">
      <alignment horizontal="right" wrapText="1"/>
      <protection/>
    </xf>
    <xf numFmtId="0" fontId="48" fillId="0" borderId="0" xfId="0" applyNumberFormat="1" applyFont="1" applyAlignment="1" applyProtection="1">
      <alignment vertical="top"/>
      <protection/>
    </xf>
    <xf numFmtId="0" fontId="49" fillId="0" borderId="0" xfId="0" applyFont="1" applyAlignment="1" applyProtection="1">
      <alignment vertical="top"/>
      <protection/>
    </xf>
    <xf numFmtId="0" fontId="50" fillId="0" borderId="0" xfId="0" applyFont="1" applyAlignment="1" applyProtection="1">
      <alignment/>
      <protection/>
    </xf>
    <xf numFmtId="0" fontId="3" fillId="0" borderId="0" xfId="0" applyFont="1" applyAlignment="1" applyProtection="1">
      <alignment vertical="top"/>
      <protection/>
    </xf>
    <xf numFmtId="0" fontId="49" fillId="0" borderId="0" xfId="0" applyFont="1" applyBorder="1" applyAlignment="1" applyProtection="1">
      <alignment vertical="top"/>
      <protection/>
    </xf>
    <xf numFmtId="0" fontId="0" fillId="0" borderId="0" xfId="0" applyNumberFormat="1" applyFont="1" applyAlignment="1" applyProtection="1">
      <alignment/>
      <protection/>
    </xf>
    <xf numFmtId="0" fontId="3" fillId="0" borderId="4" xfId="0" applyFont="1" applyBorder="1" applyAlignment="1">
      <alignment/>
    </xf>
    <xf numFmtId="0" fontId="3" fillId="0" borderId="0" xfId="0" applyFont="1" applyAlignment="1">
      <alignment/>
    </xf>
    <xf numFmtId="168" fontId="0" fillId="0" borderId="4" xfId="0" applyNumberFormat="1" applyFont="1" applyBorder="1" applyAlignment="1">
      <alignment/>
    </xf>
    <xf numFmtId="168" fontId="0" fillId="0" borderId="4" xfId="0" applyNumberFormat="1" applyFont="1" applyBorder="1" applyAlignment="1">
      <alignment wrapText="1"/>
    </xf>
    <xf numFmtId="168" fontId="3" fillId="0" borderId="4" xfId="0" applyNumberFormat="1" applyFont="1" applyBorder="1" applyAlignment="1">
      <alignment wrapText="1"/>
    </xf>
    <xf numFmtId="0" fontId="3" fillId="0" borderId="0" xfId="0" applyFont="1" applyFill="1" applyBorder="1" applyAlignment="1" applyProtection="1">
      <alignment vertical="top"/>
      <protection/>
    </xf>
    <xf numFmtId="0" fontId="47" fillId="0" borderId="0" xfId="0" applyFont="1" applyAlignment="1" applyProtection="1">
      <alignment vertical="top"/>
      <protection/>
    </xf>
    <xf numFmtId="0" fontId="0" fillId="0" borderId="0" xfId="0" applyAlignment="1" applyProtection="1">
      <alignment/>
      <protection/>
    </xf>
    <xf numFmtId="0" fontId="0" fillId="0" borderId="0" xfId="0" applyFont="1" applyFill="1" applyBorder="1" applyAlignment="1">
      <alignment/>
    </xf>
    <xf numFmtId="0" fontId="0" fillId="0" borderId="0" xfId="26" applyFont="1" applyBorder="1" applyAlignment="1" applyProtection="1">
      <alignment horizontal="left" vertical="top" wrapText="1"/>
      <protection/>
    </xf>
    <xf numFmtId="0" fontId="0" fillId="0" borderId="4" xfId="0" applyFont="1" applyBorder="1" applyAlignment="1">
      <alignment/>
    </xf>
    <xf numFmtId="0" fontId="0" fillId="0" borderId="4" xfId="0" applyFont="1" applyBorder="1" applyAlignment="1">
      <alignment horizontal="left"/>
    </xf>
    <xf numFmtId="0" fontId="2" fillId="0" borderId="10" xfId="26" applyFont="1" applyFill="1" applyBorder="1" applyAlignment="1" applyProtection="1">
      <alignment horizontal="left" vertical="top" wrapText="1"/>
      <protection/>
    </xf>
    <xf numFmtId="0" fontId="2" fillId="0" borderId="11" xfId="0" applyNumberFormat="1" applyFont="1" applyBorder="1" applyAlignment="1" applyProtection="1">
      <alignment vertical="top" wrapText="1"/>
      <protection/>
    </xf>
    <xf numFmtId="0" fontId="2" fillId="0" borderId="1" xfId="26" applyFont="1" applyFill="1" applyAlignment="1" applyProtection="1">
      <alignment horizontal="left" vertical="top" wrapText="1"/>
      <protection/>
    </xf>
    <xf numFmtId="0" fontId="0" fillId="9" borderId="1" xfId="26" applyFont="1" applyFill="1" applyAlignment="1" applyProtection="1">
      <alignment horizontal="right" vertical="top" wrapText="1"/>
      <protection locked="0"/>
    </xf>
    <xf numFmtId="0" fontId="0" fillId="7" borderId="1" xfId="26" applyFont="1" applyFill="1" applyAlignment="1" applyProtection="1">
      <alignment horizontal="center" vertical="top" wrapText="1"/>
      <protection locked="0"/>
    </xf>
    <xf numFmtId="0" fontId="51" fillId="0" borderId="0" xfId="26" applyFont="1" applyBorder="1" applyAlignment="1" applyProtection="1">
      <alignment horizontal="left"/>
      <protection/>
    </xf>
    <xf numFmtId="0" fontId="48" fillId="0" borderId="0" xfId="0" applyFont="1" applyAlignment="1" applyProtection="1">
      <alignment/>
      <protection/>
    </xf>
    <xf numFmtId="0" fontId="0" fillId="0" borderId="0" xfId="0" applyFont="1" applyFill="1" applyBorder="1" applyAlignment="1">
      <alignment horizontal="righ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16" borderId="4" xfId="0" applyFont="1" applyFill="1" applyBorder="1" applyAlignment="1">
      <alignment/>
    </xf>
    <xf numFmtId="168" fontId="0" fillId="16" borderId="4" xfId="0" applyNumberFormat="1" applyFont="1" applyFill="1" applyBorder="1" applyAlignment="1">
      <alignment/>
    </xf>
    <xf numFmtId="0" fontId="0" fillId="0" borderId="0" xfId="0" applyFont="1" applyAlignment="1">
      <alignment horizontal="right"/>
    </xf>
    <xf numFmtId="168" fontId="0" fillId="0" borderId="4" xfId="0" applyNumberFormat="1" applyFont="1" applyBorder="1" applyAlignment="1" quotePrefix="1">
      <alignment/>
    </xf>
    <xf numFmtId="0" fontId="0" fillId="0" borderId="0" xfId="0" applyFont="1" applyAlignment="1">
      <alignment wrapText="1"/>
    </xf>
    <xf numFmtId="0" fontId="22" fillId="0" borderId="0" xfId="22" applyBorder="1" applyAlignment="1" applyProtection="1">
      <alignment/>
      <protection/>
    </xf>
    <xf numFmtId="0" fontId="3" fillId="0" borderId="0" xfId="0" applyFont="1" applyAlignment="1">
      <alignment wrapText="1"/>
    </xf>
    <xf numFmtId="0" fontId="0" fillId="0" borderId="0" xfId="0" applyAlignment="1">
      <alignment wrapText="1"/>
    </xf>
    <xf numFmtId="0" fontId="48" fillId="0" borderId="9" xfId="0" applyFont="1" applyBorder="1" applyAlignment="1" applyProtection="1">
      <alignment horizontal="left" vertical="top"/>
      <protection/>
    </xf>
    <xf numFmtId="0" fontId="2" fillId="0" borderId="1" xfId="26" applyNumberFormat="1" applyFont="1" applyAlignment="1" applyProtection="1">
      <alignment horizontal="left" vertical="top" wrapText="1"/>
      <protection/>
    </xf>
    <xf numFmtId="0" fontId="2" fillId="0" borderId="12" xfId="26" applyFont="1" applyBorder="1" applyAlignment="1" applyProtection="1">
      <alignment horizontal="left" vertical="top" wrapText="1"/>
      <protection/>
    </xf>
    <xf numFmtId="0" fontId="3" fillId="0" borderId="0" xfId="26" applyFont="1" applyBorder="1" applyAlignment="1" applyProtection="1">
      <alignment horizontal="left"/>
      <protection/>
    </xf>
    <xf numFmtId="0" fontId="0" fillId="0" borderId="0" xfId="26" applyFont="1" applyBorder="1" applyAlignment="1" applyProtection="1">
      <alignment horizontal="left" vertical="top"/>
      <protection/>
    </xf>
    <xf numFmtId="0" fontId="52" fillId="0" borderId="0" xfId="0" applyFont="1" applyAlignment="1" applyProtection="1">
      <alignment/>
      <protection/>
    </xf>
    <xf numFmtId="0" fontId="2" fillId="0" borderId="12" xfId="26" applyFont="1" applyBorder="1" applyAlignment="1" applyProtection="1">
      <alignment vertical="top" wrapText="1"/>
      <protection/>
    </xf>
    <xf numFmtId="3" fontId="0" fillId="9" borderId="13" xfId="26" applyNumberFormat="1" applyFont="1" applyFill="1" applyBorder="1" applyAlignment="1" applyProtection="1">
      <alignment vertical="top" wrapText="1"/>
      <protection locked="0"/>
    </xf>
    <xf numFmtId="0" fontId="47" fillId="0" borderId="9" xfId="0" applyFont="1" applyBorder="1" applyAlignment="1" applyProtection="1">
      <alignment horizontal="left" vertical="top"/>
      <protection/>
    </xf>
    <xf numFmtId="0" fontId="0" fillId="17" borderId="1" xfId="23" applyFont="1" applyFill="1" applyBorder="1" applyAlignment="1" applyProtection="1">
      <alignment horizontal="right" vertical="center" wrapText="1"/>
      <protection locked="0"/>
    </xf>
    <xf numFmtId="0" fontId="0" fillId="0" borderId="0" xfId="0" applyFont="1" applyAlignment="1">
      <alignment horizontal="center" vertical="center"/>
    </xf>
    <xf numFmtId="168" fontId="0" fillId="7" borderId="8" xfId="23" applyNumberFormat="1" applyFont="1" applyBorder="1" applyAlignment="1" applyProtection="1">
      <alignment wrapText="1"/>
      <protection locked="0"/>
    </xf>
    <xf numFmtId="0" fontId="0" fillId="17" borderId="1" xfId="26" applyFont="1" applyFill="1" applyAlignment="1" applyProtection="1">
      <alignment horizontal="center" vertical="top" wrapText="1"/>
      <protection locked="0"/>
    </xf>
    <xf numFmtId="0" fontId="0" fillId="9" borderId="1" xfId="25" applyFont="1" applyBorder="1" applyAlignment="1" applyProtection="1">
      <alignment horizontal="left" vertical="top" wrapText="1"/>
      <protection locked="0"/>
    </xf>
    <xf numFmtId="0" fontId="0" fillId="0" borderId="1" xfId="26" applyFont="1" applyFill="1" applyAlignment="1" applyProtection="1">
      <alignment horizontal="center" vertical="top" wrapText="1"/>
      <protection locked="0"/>
    </xf>
    <xf numFmtId="164" fontId="0" fillId="15" borderId="3" xfId="25" applyNumberFormat="1" applyFont="1" applyFill="1" applyBorder="1" applyAlignment="1" applyProtection="1">
      <alignment horizontal="center" vertical="top" wrapText="1"/>
      <protection locked="0"/>
    </xf>
    <xf numFmtId="0" fontId="0" fillId="17" borderId="3" xfId="23" applyFont="1" applyFill="1" applyBorder="1" applyAlignment="1" applyProtection="1">
      <alignment horizontal="center" vertical="top" wrapText="1"/>
      <protection locked="0"/>
    </xf>
    <xf numFmtId="0" fontId="0" fillId="9" borderId="3" xfId="25" applyFont="1" applyBorder="1" applyAlignment="1" applyProtection="1">
      <alignment vertical="top" wrapText="1"/>
      <protection locked="0"/>
    </xf>
    <xf numFmtId="167" fontId="0" fillId="0" borderId="0" xfId="0" applyNumberFormat="1" applyFont="1" applyAlignment="1">
      <alignment horizontal="center"/>
    </xf>
    <xf numFmtId="4" fontId="0" fillId="0" borderId="1" xfId="26" applyNumberFormat="1" applyFont="1" applyFill="1" applyAlignment="1" applyProtection="1">
      <alignment horizontal="right" vertical="top" wrapText="1"/>
      <protection/>
    </xf>
    <xf numFmtId="0" fontId="2" fillId="0" borderId="1" xfId="26" applyFont="1" applyFill="1" applyBorder="1" applyAlignment="1" applyProtection="1">
      <alignment horizontal="center" wrapText="1"/>
      <protection/>
    </xf>
    <xf numFmtId="0" fontId="0" fillId="18" borderId="0" xfId="0" applyFont="1" applyFill="1" applyAlignment="1" applyProtection="1">
      <alignment/>
      <protection locked="0"/>
    </xf>
    <xf numFmtId="14" fontId="0" fillId="15" borderId="14" xfId="25" applyNumberFormat="1" applyFont="1" applyFill="1" applyBorder="1" applyAlignment="1" applyProtection="1">
      <alignment horizontal="left" vertical="top" wrapText="1"/>
      <protection locked="0"/>
    </xf>
    <xf numFmtId="14" fontId="0" fillId="15" borderId="15" xfId="25" applyNumberFormat="1" applyFont="1" applyFill="1" applyBorder="1" applyAlignment="1" applyProtection="1">
      <alignment horizontal="left" vertical="top" wrapText="1"/>
      <protection locked="0"/>
    </xf>
    <xf numFmtId="49" fontId="0" fillId="7" borderId="16" xfId="26" applyNumberFormat="1" applyFont="1" applyFill="1" applyBorder="1" applyAlignment="1" applyProtection="1">
      <alignment horizontal="left" vertical="top" wrapText="1"/>
      <protection locked="0"/>
    </xf>
    <xf numFmtId="0" fontId="0" fillId="0" borderId="17" xfId="26" applyNumberFormat="1" applyFont="1" applyBorder="1" applyAlignment="1" applyProtection="1">
      <alignment horizontal="left" vertical="top" wrapText="1"/>
      <protection/>
    </xf>
    <xf numFmtId="0" fontId="0" fillId="0" borderId="18" xfId="26" applyNumberFormat="1" applyFont="1" applyBorder="1" applyAlignment="1" applyProtection="1">
      <alignment horizontal="left" vertical="top" wrapText="1"/>
      <protection/>
    </xf>
    <xf numFmtId="0" fontId="0" fillId="0" borderId="19" xfId="26" applyNumberFormat="1" applyFont="1" applyBorder="1" applyAlignment="1" applyProtection="1">
      <alignment horizontal="left" vertical="top" wrapText="1"/>
      <protection/>
    </xf>
    <xf numFmtId="0" fontId="2" fillId="0" borderId="10" xfId="26" applyFont="1" applyBorder="1" applyAlignment="1" applyProtection="1">
      <alignment horizontal="left" vertical="top" wrapText="1"/>
      <protection/>
    </xf>
    <xf numFmtId="0" fontId="2" fillId="0" borderId="20" xfId="26" applyFont="1" applyBorder="1" applyAlignment="1" applyProtection="1">
      <alignment horizontal="left" vertical="top" wrapText="1"/>
      <protection/>
    </xf>
    <xf numFmtId="0" fontId="2" fillId="0" borderId="13" xfId="26" applyFont="1" applyBorder="1" applyAlignment="1" applyProtection="1">
      <alignment horizontal="left" vertical="top" wrapText="1"/>
      <protection/>
    </xf>
    <xf numFmtId="0" fontId="21" fillId="0" borderId="0" xfId="0" applyNumberFormat="1" applyFont="1" applyFill="1" applyBorder="1" applyAlignment="1" applyProtection="1">
      <alignment horizontal="left" vertical="center"/>
      <protection/>
    </xf>
    <xf numFmtId="0" fontId="0" fillId="0" borderId="0" xfId="0" applyFont="1" applyAlignment="1" applyProtection="1">
      <alignment/>
      <protection/>
    </xf>
    <xf numFmtId="0" fontId="21"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14" borderId="1" xfId="26" applyFont="1" applyFill="1" applyAlignment="1" applyProtection="1">
      <alignment horizontal="left" vertical="top" wrapText="1"/>
      <protection/>
    </xf>
    <xf numFmtId="0" fontId="6" fillId="9" borderId="1" xfId="26" applyNumberFormat="1" applyFont="1" applyFill="1" applyAlignment="1" applyProtection="1">
      <alignment horizontal="left" vertical="top" wrapText="1"/>
      <protection locked="0"/>
    </xf>
    <xf numFmtId="0" fontId="6" fillId="9" borderId="1" xfId="26" applyNumberFormat="1" applyFont="1" applyFill="1" applyAlignment="1" applyProtection="1">
      <alignment horizontal="left" vertical="top"/>
      <protection locked="0"/>
    </xf>
    <xf numFmtId="49" fontId="0" fillId="9" borderId="6" xfId="25" applyNumberFormat="1" applyFont="1" applyBorder="1" applyAlignment="1" applyProtection="1">
      <alignment horizontal="left" vertical="top" wrapText="1"/>
      <protection locked="0"/>
    </xf>
    <xf numFmtId="49" fontId="0" fillId="9" borderId="21" xfId="25" applyNumberFormat="1" applyFont="1" applyBorder="1" applyAlignment="1" applyProtection="1">
      <alignment horizontal="left" vertical="top" wrapText="1"/>
      <protection locked="0"/>
    </xf>
    <xf numFmtId="49" fontId="0" fillId="9" borderId="22" xfId="25" applyNumberFormat="1" applyFont="1" applyBorder="1" applyAlignment="1" applyProtection="1">
      <alignment horizontal="left" vertical="top" wrapText="1"/>
      <protection locked="0"/>
    </xf>
    <xf numFmtId="0" fontId="53" fillId="0" borderId="0" xfId="0" applyNumberFormat="1" applyFont="1" applyAlignment="1" applyProtection="1">
      <alignment horizontal="right" vertical="top" wrapText="1"/>
      <protection/>
    </xf>
    <xf numFmtId="0" fontId="0" fillId="0" borderId="12" xfId="26" applyNumberFormat="1" applyFont="1" applyBorder="1" applyAlignment="1" applyProtection="1">
      <alignment horizontal="left" vertical="top" wrapText="1"/>
      <protection/>
    </xf>
    <xf numFmtId="0" fontId="0" fillId="14" borderId="14" xfId="0" applyFont="1" applyFill="1" applyBorder="1" applyAlignment="1" applyProtection="1">
      <alignment horizontal="left" vertical="top" wrapText="1"/>
      <protection/>
    </xf>
    <xf numFmtId="0" fontId="0" fillId="14" borderId="23" xfId="0" applyFont="1" applyFill="1" applyBorder="1" applyAlignment="1" applyProtection="1">
      <alignment horizontal="left" vertical="top" wrapText="1"/>
      <protection/>
    </xf>
    <xf numFmtId="0" fontId="0" fillId="14" borderId="15" xfId="0" applyFont="1" applyFill="1" applyBorder="1" applyAlignment="1" applyProtection="1">
      <alignment horizontal="left" vertical="top" wrapText="1"/>
      <protection/>
    </xf>
    <xf numFmtId="0" fontId="0" fillId="14" borderId="10" xfId="26" applyFont="1" applyFill="1" applyBorder="1" applyAlignment="1" applyProtection="1">
      <alignment horizontal="left" vertical="top" wrapText="1"/>
      <protection/>
    </xf>
    <xf numFmtId="0" fontId="0" fillId="14" borderId="20" xfId="26" applyFont="1" applyFill="1" applyBorder="1" applyAlignment="1" applyProtection="1">
      <alignment horizontal="left" vertical="top" wrapText="1"/>
      <protection/>
    </xf>
    <xf numFmtId="0" fontId="0" fillId="14" borderId="24" xfId="26" applyFont="1" applyFill="1" applyBorder="1" applyAlignment="1" applyProtection="1">
      <alignment horizontal="left" vertical="top" wrapText="1"/>
      <protection/>
    </xf>
    <xf numFmtId="49" fontId="0" fillId="9" borderId="1" xfId="26" applyNumberFormat="1" applyFont="1" applyFill="1" applyAlignment="1" applyProtection="1">
      <alignment horizontal="left" vertical="top"/>
      <protection locked="0"/>
    </xf>
    <xf numFmtId="0" fontId="0" fillId="0" borderId="1" xfId="26" applyFont="1" applyAlignment="1" applyProtection="1">
      <alignment horizontal="left" vertical="top"/>
      <protection/>
    </xf>
    <xf numFmtId="49" fontId="0" fillId="9" borderId="17" xfId="26" applyNumberFormat="1" applyFont="1" applyFill="1" applyBorder="1" applyAlignment="1" applyProtection="1">
      <alignment horizontal="left" vertical="top" wrapText="1"/>
      <protection locked="0"/>
    </xf>
    <xf numFmtId="49" fontId="0" fillId="9" borderId="18" xfId="26" applyNumberFormat="1" applyFont="1" applyFill="1" applyBorder="1" applyAlignment="1" applyProtection="1">
      <alignment horizontal="left" vertical="top" wrapText="1"/>
      <protection locked="0"/>
    </xf>
    <xf numFmtId="49" fontId="0" fillId="9" borderId="19" xfId="26" applyNumberFormat="1" applyFont="1" applyFill="1" applyBorder="1" applyAlignment="1" applyProtection="1">
      <alignment horizontal="left" vertical="top" wrapText="1"/>
      <protection locked="0"/>
    </xf>
    <xf numFmtId="49" fontId="0" fillId="9" borderId="25" xfId="26" applyNumberFormat="1" applyFont="1" applyFill="1" applyBorder="1" applyAlignment="1" applyProtection="1">
      <alignment horizontal="left" vertical="top" wrapText="1"/>
      <protection locked="0"/>
    </xf>
    <xf numFmtId="49" fontId="0" fillId="9" borderId="0" xfId="26" applyNumberFormat="1" applyFont="1" applyFill="1" applyBorder="1" applyAlignment="1" applyProtection="1">
      <alignment horizontal="left" vertical="top" wrapText="1"/>
      <protection locked="0"/>
    </xf>
    <xf numFmtId="49" fontId="0" fillId="9" borderId="26" xfId="26" applyNumberFormat="1" applyFont="1" applyFill="1" applyBorder="1" applyAlignment="1" applyProtection="1">
      <alignment horizontal="left" vertical="top" wrapText="1"/>
      <protection locked="0"/>
    </xf>
    <xf numFmtId="49" fontId="0" fillId="9" borderId="11" xfId="26" applyNumberFormat="1" applyFont="1" applyFill="1" applyBorder="1" applyAlignment="1" applyProtection="1">
      <alignment horizontal="left" vertical="top" wrapText="1"/>
      <protection locked="0"/>
    </xf>
    <xf numFmtId="49" fontId="0" fillId="9" borderId="9" xfId="26" applyNumberFormat="1" applyFont="1" applyFill="1" applyBorder="1" applyAlignment="1" applyProtection="1">
      <alignment horizontal="left" vertical="top" wrapText="1"/>
      <protection locked="0"/>
    </xf>
    <xf numFmtId="49" fontId="0" fillId="9" borderId="27" xfId="26" applyNumberFormat="1" applyFont="1" applyFill="1" applyBorder="1" applyAlignment="1" applyProtection="1">
      <alignment horizontal="left" vertical="top" wrapText="1"/>
      <protection locked="0"/>
    </xf>
    <xf numFmtId="0" fontId="0" fillId="0" borderId="1" xfId="26" applyFont="1" applyAlignment="1" applyProtection="1">
      <alignment horizontal="left" vertical="top" wrapText="1"/>
      <protection/>
    </xf>
    <xf numFmtId="0" fontId="0" fillId="0" borderId="17" xfId="23" applyFont="1" applyFill="1" applyBorder="1" applyAlignment="1" applyProtection="1">
      <alignment horizontal="left" vertical="top" wrapText="1"/>
      <protection locked="0"/>
    </xf>
    <xf numFmtId="0" fontId="0" fillId="0" borderId="18" xfId="23" applyFont="1" applyFill="1" applyBorder="1" applyAlignment="1" applyProtection="1">
      <alignment horizontal="left" vertical="top" wrapText="1"/>
      <protection locked="0"/>
    </xf>
    <xf numFmtId="0" fontId="0" fillId="0" borderId="19" xfId="23" applyFont="1" applyFill="1" applyBorder="1" applyAlignment="1" applyProtection="1">
      <alignment horizontal="left" vertical="top" wrapText="1"/>
      <protection locked="0"/>
    </xf>
    <xf numFmtId="0" fontId="0" fillId="0" borderId="11" xfId="23" applyFont="1" applyFill="1" applyBorder="1" applyAlignment="1" applyProtection="1">
      <alignment horizontal="left" vertical="top" wrapText="1"/>
      <protection locked="0"/>
    </xf>
    <xf numFmtId="0" fontId="0" fillId="0" borderId="9" xfId="23" applyFont="1" applyFill="1" applyBorder="1" applyAlignment="1" applyProtection="1">
      <alignment horizontal="left" vertical="top" wrapText="1"/>
      <protection locked="0"/>
    </xf>
    <xf numFmtId="0" fontId="0" fillId="0" borderId="27" xfId="23" applyFont="1" applyFill="1" applyBorder="1" applyAlignment="1" applyProtection="1">
      <alignment horizontal="left" vertical="top" wrapText="1"/>
      <protection locked="0"/>
    </xf>
    <xf numFmtId="0" fontId="53" fillId="0" borderId="0" xfId="0" applyNumberFormat="1" applyFont="1" applyAlignment="1" applyProtection="1">
      <alignment horizontal="right" wrapText="1"/>
      <protection/>
    </xf>
    <xf numFmtId="14" fontId="0" fillId="9" borderId="10" xfId="26" applyNumberFormat="1" applyFont="1" applyFill="1" applyBorder="1" applyAlignment="1" applyProtection="1">
      <alignment horizontal="left" vertical="top" wrapText="1"/>
      <protection locked="0"/>
    </xf>
    <xf numFmtId="0" fontId="0" fillId="9" borderId="13" xfId="26" applyFont="1" applyFill="1" applyBorder="1" applyAlignment="1" applyProtection="1">
      <alignment horizontal="left" vertical="top" wrapText="1"/>
      <protection locked="0"/>
    </xf>
    <xf numFmtId="49" fontId="0" fillId="9" borderId="10" xfId="26" applyNumberFormat="1" applyFont="1" applyFill="1" applyBorder="1" applyAlignment="1" applyProtection="1">
      <alignment horizontal="left" vertical="top"/>
      <protection locked="0"/>
    </xf>
    <xf numFmtId="49" fontId="0" fillId="9" borderId="20" xfId="26" applyNumberFormat="1" applyFont="1" applyFill="1" applyBorder="1" applyAlignment="1" applyProtection="1">
      <alignment horizontal="left" vertical="top"/>
      <protection locked="0"/>
    </xf>
    <xf numFmtId="49" fontId="0" fillId="9" borderId="13" xfId="26" applyNumberFormat="1" applyFont="1" applyFill="1" applyBorder="1" applyAlignment="1" applyProtection="1">
      <alignment horizontal="left" vertical="top"/>
      <protection locked="0"/>
    </xf>
    <xf numFmtId="0" fontId="4" fillId="0" borderId="0" xfId="0" applyFont="1" applyBorder="1" applyAlignment="1" applyProtection="1">
      <alignment horizontal="left" vertical="top" wrapText="1"/>
      <protection/>
    </xf>
    <xf numFmtId="0" fontId="0" fillId="9" borderId="10" xfId="25" applyFont="1" applyBorder="1" applyAlignment="1" applyProtection="1">
      <alignment horizontal="left" vertical="top" wrapText="1"/>
      <protection locked="0"/>
    </xf>
    <xf numFmtId="0" fontId="0" fillId="9" borderId="20" xfId="25" applyFont="1" applyBorder="1" applyAlignment="1" applyProtection="1">
      <alignment horizontal="left" vertical="top" wrapText="1"/>
      <protection locked="0"/>
    </xf>
    <xf numFmtId="0" fontId="0" fillId="9" borderId="13" xfId="25" applyFont="1" applyBorder="1" applyAlignment="1" applyProtection="1">
      <alignment horizontal="left" vertical="top" wrapText="1"/>
      <protection locked="0"/>
    </xf>
    <xf numFmtId="49" fontId="0" fillId="17" borderId="1" xfId="26" applyNumberFormat="1" applyFont="1" applyFill="1" applyAlignment="1" applyProtection="1">
      <alignment horizontal="left" vertical="top"/>
      <protection locked="0"/>
    </xf>
    <xf numFmtId="0" fontId="0" fillId="0" borderId="0" xfId="0" applyFont="1" applyBorder="1" applyAlignment="1" applyProtection="1">
      <alignment horizontal="left" vertical="top" wrapText="1"/>
      <protection/>
    </xf>
    <xf numFmtId="49" fontId="0" fillId="17" borderId="1" xfId="26" applyNumberFormat="1" applyFont="1" applyFill="1" applyAlignment="1" applyProtection="1">
      <alignment horizontal="left" vertical="top" wrapText="1"/>
      <protection locked="0"/>
    </xf>
    <xf numFmtId="0" fontId="0" fillId="7" borderId="1" xfId="26" applyFont="1" applyFill="1" applyAlignment="1" applyProtection="1">
      <alignment horizontal="left" vertical="top" wrapText="1"/>
      <protection locked="0"/>
    </xf>
    <xf numFmtId="0" fontId="0" fillId="0" borderId="10" xfId="26" applyFont="1" applyBorder="1" applyAlignment="1" applyProtection="1">
      <alignment horizontal="left" vertical="top"/>
      <protection/>
    </xf>
    <xf numFmtId="0" fontId="0" fillId="0" borderId="20" xfId="26" applyFont="1" applyBorder="1" applyAlignment="1" applyProtection="1">
      <alignment horizontal="left" vertical="top"/>
      <protection/>
    </xf>
    <xf numFmtId="0" fontId="0" fillId="0" borderId="13" xfId="26" applyFont="1" applyBorder="1" applyAlignment="1" applyProtection="1">
      <alignment horizontal="left" vertical="top"/>
      <protection/>
    </xf>
    <xf numFmtId="0" fontId="0" fillId="9" borderId="10" xfId="26" applyFont="1" applyFill="1" applyBorder="1" applyAlignment="1" applyProtection="1">
      <alignment horizontal="left" vertical="top" wrapText="1"/>
      <protection locked="0"/>
    </xf>
    <xf numFmtId="0" fontId="0" fillId="9" borderId="20" xfId="26" applyFont="1" applyFill="1" applyBorder="1" applyAlignment="1" applyProtection="1">
      <alignment horizontal="left" vertical="top" wrapText="1"/>
      <protection locked="0"/>
    </xf>
    <xf numFmtId="49" fontId="0" fillId="9" borderId="5" xfId="25" applyNumberFormat="1" applyFont="1" applyBorder="1" applyAlignment="1" applyProtection="1">
      <alignment horizontal="left" vertical="top" wrapText="1"/>
      <protection locked="0"/>
    </xf>
    <xf numFmtId="0" fontId="0" fillId="0" borderId="17" xfId="26" applyFont="1" applyFill="1" applyBorder="1" applyAlignment="1" applyProtection="1">
      <alignment horizontal="left" vertical="top" wrapText="1"/>
      <protection locked="0"/>
    </xf>
    <xf numFmtId="0" fontId="0" fillId="0" borderId="18" xfId="26" applyFont="1" applyFill="1" applyBorder="1" applyAlignment="1" applyProtection="1">
      <alignment horizontal="left" vertical="top" wrapText="1"/>
      <protection locked="0"/>
    </xf>
    <xf numFmtId="0" fontId="0" fillId="0" borderId="19" xfId="26" applyFont="1" applyFill="1" applyBorder="1" applyAlignment="1" applyProtection="1">
      <alignment horizontal="left" vertical="top" wrapText="1"/>
      <protection locked="0"/>
    </xf>
    <xf numFmtId="0" fontId="0" fillId="0" borderId="25" xfId="26" applyFont="1" applyFill="1" applyBorder="1" applyAlignment="1" applyProtection="1">
      <alignment horizontal="left" vertical="top" wrapText="1"/>
      <protection locked="0"/>
    </xf>
    <xf numFmtId="0" fontId="0" fillId="0" borderId="0" xfId="26" applyFont="1" applyFill="1" applyBorder="1" applyAlignment="1" applyProtection="1">
      <alignment horizontal="left" vertical="top" wrapText="1"/>
      <protection locked="0"/>
    </xf>
    <xf numFmtId="0" fontId="0" fillId="0" borderId="26" xfId="26" applyFont="1" applyFill="1" applyBorder="1" applyAlignment="1" applyProtection="1">
      <alignment horizontal="left" vertical="top" wrapText="1"/>
      <protection locked="0"/>
    </xf>
    <xf numFmtId="0" fontId="0" fillId="0" borderId="11" xfId="26" applyFont="1" applyFill="1" applyBorder="1" applyAlignment="1" applyProtection="1">
      <alignment horizontal="left" vertical="top" wrapText="1"/>
      <protection locked="0"/>
    </xf>
    <xf numFmtId="0" fontId="0" fillId="0" borderId="9" xfId="26" applyFont="1" applyFill="1" applyBorder="1" applyAlignment="1" applyProtection="1">
      <alignment horizontal="left" vertical="top" wrapText="1"/>
      <protection locked="0"/>
    </xf>
    <xf numFmtId="0" fontId="0" fillId="0" borderId="27" xfId="26" applyFont="1" applyFill="1" applyBorder="1" applyAlignment="1" applyProtection="1">
      <alignment horizontal="left" vertical="top" wrapText="1"/>
      <protection locked="0"/>
    </xf>
    <xf numFmtId="49" fontId="0" fillId="19" borderId="16" xfId="26" applyNumberFormat="1" applyFont="1" applyFill="1" applyBorder="1" applyAlignment="1" applyProtection="1">
      <alignment horizontal="left" vertical="top" wrapText="1"/>
      <protection locked="0"/>
    </xf>
    <xf numFmtId="0" fontId="0" fillId="0" borderId="8" xfId="0" applyNumberFormat="1" applyFont="1" applyBorder="1" applyAlignment="1" applyProtection="1">
      <alignment horizontal="left" vertical="top" wrapText="1"/>
      <protection/>
    </xf>
    <xf numFmtId="0" fontId="0" fillId="0" borderId="10" xfId="26" applyFont="1" applyBorder="1" applyAlignment="1" applyProtection="1">
      <alignment horizontal="left" vertical="top" wrapText="1"/>
      <protection/>
    </xf>
    <xf numFmtId="0" fontId="3" fillId="0" borderId="28" xfId="25" applyNumberFormat="1" applyFont="1" applyFill="1" applyBorder="1" applyAlignment="1" applyProtection="1">
      <alignment horizontal="left" vertical="top"/>
      <protection/>
    </xf>
    <xf numFmtId="0" fontId="3" fillId="0" borderId="5" xfId="25" applyNumberFormat="1" applyFont="1" applyFill="1" applyBorder="1" applyAlignment="1" applyProtection="1">
      <alignment horizontal="left" vertical="top"/>
      <protection/>
    </xf>
    <xf numFmtId="0" fontId="0" fillId="0" borderId="29" xfId="0" applyNumberFormat="1" applyFont="1" applyBorder="1" applyAlignment="1" applyProtection="1">
      <alignment horizontal="left" vertical="top" wrapText="1"/>
      <protection/>
    </xf>
    <xf numFmtId="0" fontId="0" fillId="0" borderId="30" xfId="0" applyNumberFormat="1" applyFont="1" applyBorder="1" applyAlignment="1" applyProtection="1">
      <alignment horizontal="left" vertical="top" wrapText="1"/>
      <protection/>
    </xf>
    <xf numFmtId="0" fontId="12" fillId="7" borderId="29" xfId="23" applyNumberFormat="1" applyFont="1" applyBorder="1" applyAlignment="1" applyProtection="1">
      <alignment horizontal="left" vertical="top" wrapText="1"/>
      <protection/>
    </xf>
    <xf numFmtId="0" fontId="12" fillId="7" borderId="28" xfId="23" applyNumberFormat="1" applyFont="1" applyBorder="1" applyAlignment="1" applyProtection="1">
      <alignment horizontal="left" vertical="top" wrapText="1"/>
      <protection/>
    </xf>
    <xf numFmtId="0" fontId="12" fillId="7" borderId="30" xfId="23" applyNumberFormat="1" applyFont="1" applyBorder="1" applyAlignment="1" applyProtection="1">
      <alignment horizontal="left" vertical="top" wrapText="1"/>
      <protection/>
    </xf>
    <xf numFmtId="0" fontId="12" fillId="7" borderId="21" xfId="23" applyNumberFormat="1" applyFont="1" applyBorder="1" applyAlignment="1" applyProtection="1">
      <alignment horizontal="left" vertical="top" wrapText="1"/>
      <protection/>
    </xf>
    <xf numFmtId="0" fontId="12" fillId="7" borderId="5" xfId="23" applyNumberFormat="1" applyFont="1" applyBorder="1" applyAlignment="1" applyProtection="1">
      <alignment horizontal="left" vertical="top" wrapText="1"/>
      <protection/>
    </xf>
    <xf numFmtId="0" fontId="12" fillId="7" borderId="22" xfId="23" applyNumberFormat="1" applyFont="1" applyBorder="1" applyAlignment="1" applyProtection="1">
      <alignment horizontal="left" vertical="top" wrapText="1"/>
      <protection/>
    </xf>
    <xf numFmtId="0" fontId="0" fillId="0" borderId="28" xfId="0" applyNumberFormat="1" applyFont="1" applyBorder="1" applyAlignment="1" applyProtection="1">
      <alignment horizontal="left" vertical="top" wrapText="1"/>
      <protection/>
    </xf>
    <xf numFmtId="0" fontId="12" fillId="9" borderId="29" xfId="25" applyNumberFormat="1" applyFont="1" applyBorder="1" applyAlignment="1" applyProtection="1">
      <alignment horizontal="left" vertical="top" wrapText="1"/>
      <protection locked="0"/>
    </xf>
    <xf numFmtId="0" fontId="12" fillId="9" borderId="28" xfId="25" applyNumberFormat="1" applyFont="1" applyBorder="1" applyAlignment="1" applyProtection="1">
      <alignment horizontal="left" vertical="top" wrapText="1"/>
      <protection locked="0"/>
    </xf>
    <xf numFmtId="0" fontId="12" fillId="9" borderId="30" xfId="25" applyNumberFormat="1" applyFont="1" applyBorder="1" applyAlignment="1" applyProtection="1">
      <alignment horizontal="left" vertical="top" wrapText="1"/>
      <protection locked="0"/>
    </xf>
    <xf numFmtId="0" fontId="12" fillId="9" borderId="21" xfId="25" applyNumberFormat="1" applyFont="1" applyBorder="1" applyAlignment="1" applyProtection="1">
      <alignment horizontal="left" vertical="top" wrapText="1"/>
      <protection locked="0"/>
    </xf>
    <xf numFmtId="0" fontId="12" fillId="9" borderId="5" xfId="25" applyNumberFormat="1" applyFont="1" applyBorder="1" applyAlignment="1" applyProtection="1">
      <alignment horizontal="left" vertical="top" wrapText="1"/>
      <protection locked="0"/>
    </xf>
    <xf numFmtId="0" fontId="12" fillId="9" borderId="22" xfId="25" applyNumberFormat="1" applyFont="1" applyBorder="1" applyAlignment="1" applyProtection="1">
      <alignment horizontal="left" vertical="top" wrapText="1"/>
      <protection locked="0"/>
    </xf>
    <xf numFmtId="0" fontId="0" fillId="0" borderId="0" xfId="0" applyFont="1" applyBorder="1" applyAlignment="1" applyProtection="1">
      <alignment horizontal="left" vertical="top"/>
      <protection/>
    </xf>
    <xf numFmtId="0" fontId="0" fillId="9" borderId="10" xfId="26" applyFont="1" applyFill="1" applyBorder="1" applyAlignment="1" applyProtection="1">
      <alignment horizontal="center" vertical="top" wrapText="1"/>
      <protection locked="0"/>
    </xf>
    <xf numFmtId="0" fontId="0" fillId="9" borderId="20" xfId="26" applyFont="1" applyFill="1" applyBorder="1" applyAlignment="1" applyProtection="1">
      <alignment horizontal="center" vertical="top" wrapText="1"/>
      <protection locked="0"/>
    </xf>
    <xf numFmtId="0" fontId="0" fillId="7" borderId="1" xfId="26" applyFont="1" applyFill="1" applyAlignment="1" applyProtection="1">
      <alignment horizontal="center" vertical="top" wrapText="1"/>
      <protection locked="0"/>
    </xf>
    <xf numFmtId="0" fontId="0" fillId="0" borderId="20" xfId="26" applyFont="1" applyBorder="1" applyAlignment="1" applyProtection="1">
      <alignment horizontal="left" vertical="top" wrapText="1"/>
      <protection/>
    </xf>
    <xf numFmtId="0" fontId="0" fillId="0" borderId="13" xfId="26"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 xfId="31" applyFont="1" applyFill="1" applyAlignment="1" applyProtection="1">
      <alignment horizontal="left" vertical="top" wrapText="1"/>
      <protection/>
    </xf>
    <xf numFmtId="14" fontId="0" fillId="20" borderId="1" xfId="26" applyNumberFormat="1" applyFont="1" applyFill="1" applyAlignment="1" applyProtection="1">
      <alignment horizontal="left" vertical="top" wrapText="1"/>
      <protection locked="0"/>
    </xf>
    <xf numFmtId="0" fontId="0" fillId="0" borderId="31"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14" fontId="0" fillId="20" borderId="1" xfId="26" applyNumberFormat="1" applyFont="1" applyFill="1" applyAlignment="1" applyProtection="1">
      <alignment horizontal="left" vertical="center" wrapText="1"/>
      <protection locked="0"/>
    </xf>
    <xf numFmtId="0" fontId="0" fillId="0" borderId="1" xfId="26" applyFont="1" applyFill="1" applyAlignment="1" applyProtection="1">
      <alignment horizontal="left" vertical="top" wrapText="1"/>
      <protection locked="0"/>
    </xf>
    <xf numFmtId="0" fontId="0" fillId="0" borderId="1" xfId="26" applyNumberFormat="1" applyFont="1" applyAlignment="1" applyProtection="1">
      <alignment horizontal="left" vertical="top" wrapText="1"/>
      <protection/>
    </xf>
    <xf numFmtId="164" fontId="0" fillId="15" borderId="14" xfId="25" applyNumberFormat="1" applyFont="1" applyFill="1" applyBorder="1" applyAlignment="1" applyProtection="1">
      <alignment horizontal="center" vertical="top" wrapText="1"/>
      <protection locked="0"/>
    </xf>
    <xf numFmtId="164" fontId="0" fillId="15" borderId="15" xfId="25" applyNumberFormat="1" applyFont="1" applyFill="1" applyBorder="1" applyAlignment="1" applyProtection="1">
      <alignment horizontal="center" vertical="top" wrapText="1"/>
      <protection locked="0"/>
    </xf>
    <xf numFmtId="0" fontId="0" fillId="9" borderId="1" xfId="26" applyNumberFormat="1" applyFont="1" applyFill="1" applyAlignment="1" applyProtection="1">
      <alignment horizontal="left" vertical="top" wrapText="1"/>
      <protection locked="0"/>
    </xf>
    <xf numFmtId="14" fontId="0" fillId="20" borderId="10" xfId="26" applyNumberFormat="1" applyFont="1" applyFill="1" applyBorder="1" applyAlignment="1" applyProtection="1">
      <alignment horizontal="left" vertical="center" wrapText="1"/>
      <protection locked="0"/>
    </xf>
    <xf numFmtId="14" fontId="0" fillId="20" borderId="13" xfId="26"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wrapText="1"/>
      <protection/>
    </xf>
    <xf numFmtId="0" fontId="0" fillId="0" borderId="17" xfId="26" applyFont="1" applyBorder="1" applyAlignment="1" applyProtection="1">
      <alignment horizontal="left" vertical="top" wrapText="1"/>
      <protection/>
    </xf>
    <xf numFmtId="0" fontId="0" fillId="0" borderId="18" xfId="26" applyFont="1" applyBorder="1" applyAlignment="1" applyProtection="1">
      <alignment horizontal="left" vertical="top" wrapText="1"/>
      <protection/>
    </xf>
    <xf numFmtId="0" fontId="0" fillId="0" borderId="19" xfId="26" applyFont="1" applyBorder="1" applyAlignment="1" applyProtection="1">
      <alignment horizontal="left" vertical="top" wrapText="1"/>
      <protection/>
    </xf>
    <xf numFmtId="0" fontId="0" fillId="0" borderId="11" xfId="26" applyFont="1" applyBorder="1" applyAlignment="1" applyProtection="1">
      <alignment horizontal="left" vertical="top" wrapText="1"/>
      <protection/>
    </xf>
    <xf numFmtId="0" fontId="0" fillId="0" borderId="9" xfId="26" applyFont="1" applyBorder="1" applyAlignment="1" applyProtection="1">
      <alignment horizontal="left" vertical="top" wrapText="1"/>
      <protection/>
    </xf>
    <xf numFmtId="0" fontId="0" fillId="0" borderId="27" xfId="26" applyFont="1" applyBorder="1" applyAlignment="1" applyProtection="1">
      <alignment horizontal="left" vertical="top" wrapText="1"/>
      <protection/>
    </xf>
    <xf numFmtId="49" fontId="0" fillId="7" borderId="11" xfId="26" applyNumberFormat="1" applyFont="1" applyFill="1" applyBorder="1" applyAlignment="1" applyProtection="1">
      <alignment horizontal="left" vertical="top" wrapText="1"/>
      <protection locked="0"/>
    </xf>
    <xf numFmtId="49" fontId="0" fillId="7" borderId="9" xfId="26" applyNumberFormat="1" applyFont="1" applyFill="1" applyBorder="1" applyAlignment="1" applyProtection="1">
      <alignment horizontal="left" vertical="top" wrapText="1"/>
      <protection locked="0"/>
    </xf>
    <xf numFmtId="49" fontId="0" fillId="7" borderId="27" xfId="26" applyNumberFormat="1" applyFont="1" applyFill="1" applyBorder="1" applyAlignment="1" applyProtection="1">
      <alignment horizontal="left" vertical="top" wrapText="1"/>
      <protection locked="0"/>
    </xf>
    <xf numFmtId="49" fontId="0" fillId="21" borderId="11" xfId="26" applyNumberFormat="1" applyFont="1" applyFill="1" applyBorder="1" applyAlignment="1" applyProtection="1">
      <alignment horizontal="left" vertical="top" wrapText="1"/>
      <protection locked="0"/>
    </xf>
    <xf numFmtId="49" fontId="0" fillId="21" borderId="9" xfId="26" applyNumberFormat="1" applyFont="1" applyFill="1" applyBorder="1" applyAlignment="1" applyProtection="1">
      <alignment horizontal="left" vertical="top" wrapText="1"/>
      <protection locked="0"/>
    </xf>
    <xf numFmtId="49" fontId="0" fillId="21" borderId="27" xfId="26" applyNumberFormat="1" applyFont="1" applyFill="1" applyBorder="1" applyAlignment="1" applyProtection="1">
      <alignment horizontal="left" vertical="top" wrapText="1"/>
      <protection locked="0"/>
    </xf>
    <xf numFmtId="0" fontId="0" fillId="7" borderId="1" xfId="26" applyNumberFormat="1" applyFont="1" applyFill="1" applyAlignment="1" applyProtection="1">
      <alignment horizontal="left" vertical="top" wrapText="1"/>
      <protection locked="0"/>
    </xf>
    <xf numFmtId="49" fontId="0" fillId="0" borderId="1" xfId="26" applyNumberFormat="1" applyFont="1" applyFill="1" applyAlignment="1" applyProtection="1">
      <alignment horizontal="left" vertical="top"/>
      <protection locked="0"/>
    </xf>
    <xf numFmtId="164" fontId="0" fillId="9" borderId="14" xfId="25" applyNumberFormat="1" applyFont="1" applyBorder="1" applyAlignment="1" applyProtection="1">
      <alignment horizontal="left" vertical="top" wrapText="1"/>
      <protection locked="0"/>
    </xf>
    <xf numFmtId="164" fontId="0" fillId="9" borderId="23" xfId="25" applyNumberFormat="1" applyFont="1" applyBorder="1" applyAlignment="1" applyProtection="1">
      <alignment horizontal="left" vertical="top" wrapText="1"/>
      <protection locked="0"/>
    </xf>
    <xf numFmtId="164" fontId="0" fillId="9" borderId="15" xfId="25" applyNumberFormat="1" applyFont="1" applyBorder="1" applyAlignment="1" applyProtection="1">
      <alignment horizontal="left" vertical="top" wrapText="1"/>
      <protection locked="0"/>
    </xf>
    <xf numFmtId="0" fontId="0" fillId="9" borderId="14" xfId="25" applyFont="1" applyBorder="1" applyAlignment="1" applyProtection="1">
      <alignment horizontal="center" vertical="center" wrapText="1"/>
      <protection locked="0"/>
    </xf>
    <xf numFmtId="0" fontId="0" fillId="9" borderId="23" xfId="25" applyFont="1" applyBorder="1" applyAlignment="1" applyProtection="1">
      <alignment horizontal="center" vertical="center" wrapText="1"/>
      <protection locked="0"/>
    </xf>
    <xf numFmtId="0" fontId="0" fillId="9" borderId="15" xfId="25" applyFont="1" applyBorder="1" applyAlignment="1" applyProtection="1">
      <alignment horizontal="center" vertical="center" wrapText="1"/>
      <protection locked="0"/>
    </xf>
    <xf numFmtId="0" fontId="0" fillId="0" borderId="0" xfId="0" applyFont="1" applyBorder="1" applyAlignment="1">
      <alignment horizontal="left" vertical="top" wrapText="1"/>
    </xf>
    <xf numFmtId="0" fontId="2" fillId="0" borderId="29" xfId="0" applyFont="1" applyBorder="1" applyAlignment="1" applyProtection="1">
      <alignment horizontal="left" wrapText="1"/>
      <protection/>
    </xf>
    <xf numFmtId="0" fontId="2" fillId="0" borderId="28" xfId="0" applyFont="1" applyBorder="1" applyAlignment="1" applyProtection="1">
      <alignment horizontal="left" wrapText="1"/>
      <protection/>
    </xf>
    <xf numFmtId="0" fontId="2" fillId="0" borderId="30" xfId="0" applyFont="1" applyBorder="1" applyAlignment="1" applyProtection="1">
      <alignment horizontal="left" wrapText="1"/>
      <protection/>
    </xf>
    <xf numFmtId="0" fontId="0" fillId="9" borderId="32" xfId="25" applyNumberFormat="1" applyFont="1" applyBorder="1" applyAlignment="1" applyProtection="1">
      <alignment horizontal="left" vertical="top" wrapText="1"/>
      <protection locked="0"/>
    </xf>
    <xf numFmtId="0" fontId="0" fillId="9" borderId="0" xfId="25" applyNumberFormat="1" applyFont="1" applyBorder="1" applyAlignment="1" applyProtection="1">
      <alignment horizontal="left" vertical="top" wrapText="1"/>
      <protection locked="0"/>
    </xf>
    <xf numFmtId="0" fontId="0" fillId="9" borderId="33" xfId="25" applyNumberFormat="1" applyFont="1" applyBorder="1" applyAlignment="1" applyProtection="1">
      <alignment horizontal="left" vertical="top" wrapText="1"/>
      <protection locked="0"/>
    </xf>
    <xf numFmtId="0" fontId="0" fillId="9" borderId="21" xfId="25" applyNumberFormat="1" applyFont="1" applyBorder="1" applyAlignment="1" applyProtection="1">
      <alignment horizontal="left" vertical="top" wrapText="1"/>
      <protection locked="0"/>
    </xf>
    <xf numFmtId="0" fontId="0" fillId="9" borderId="5" xfId="25" applyNumberFormat="1" applyFont="1" applyBorder="1" applyAlignment="1" applyProtection="1">
      <alignment horizontal="left" vertical="top" wrapText="1"/>
      <protection locked="0"/>
    </xf>
    <xf numFmtId="0" fontId="0" fillId="9" borderId="22" xfId="25" applyNumberFormat="1" applyFont="1" applyBorder="1" applyAlignment="1" applyProtection="1">
      <alignment horizontal="left" vertical="top" wrapText="1"/>
      <protection locked="0"/>
    </xf>
    <xf numFmtId="0" fontId="5" fillId="0" borderId="0" xfId="0" applyFont="1" applyFill="1" applyAlignment="1" applyProtection="1">
      <alignment wrapText="1"/>
      <protection/>
    </xf>
    <xf numFmtId="0" fontId="0" fillId="0" borderId="0" xfId="0" applyAlignment="1" applyProtection="1">
      <alignment wrapText="1"/>
      <protection/>
    </xf>
    <xf numFmtId="0" fontId="3" fillId="0" borderId="4" xfId="26" applyFont="1" applyBorder="1" applyAlignment="1">
      <alignment horizontal="center"/>
    </xf>
  </cellXfs>
  <cellStyles count="23">
    <cellStyle name="Normal" xfId="0"/>
    <cellStyle name="Färg1" xfId="15"/>
    <cellStyle name="Färg2" xfId="16"/>
    <cellStyle name="Färg3" xfId="17"/>
    <cellStyle name="Färg4" xfId="18"/>
    <cellStyle name="Färg5" xfId="19"/>
    <cellStyle name="Followed Hyperlink" xfId="20"/>
    <cellStyle name="Förklarande text" xfId="21"/>
    <cellStyle name="Hyperlink" xfId="22"/>
    <cellStyle name="K Blå" xfId="23"/>
    <cellStyle name="K Grön" xfId="24"/>
    <cellStyle name="K Gul" xfId="25"/>
    <cellStyle name="K Kantlinje" xfId="26"/>
    <cellStyle name="K Orange" xfId="27"/>
    <cellStyle name="Percent" xfId="28"/>
    <cellStyle name="Rubrik 1" xfId="29"/>
    <cellStyle name="Rubrik 2" xfId="30"/>
    <cellStyle name="Rubrik 3" xfId="31"/>
    <cellStyle name="Summa" xfId="32"/>
    <cellStyle name="Comma" xfId="33"/>
    <cellStyle name="Comma [0]" xfId="34"/>
    <cellStyle name="Currency" xfId="35"/>
    <cellStyle name="Currency [0]" xfId="36"/>
  </cellStyles>
  <dxfs count="42">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99"/>
        </patternFill>
      </fill>
    </dxf>
    <dxf>
      <fill>
        <patternFill>
          <bgColor rgb="FFCCFFFF"/>
        </patternFill>
      </fill>
    </dxf>
    <dxf>
      <fill>
        <patternFill>
          <bgColor rgb="FFFFFF99"/>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0000"/>
        </patternFill>
      </fill>
    </dxf>
    <dxf>
      <fill>
        <patternFill>
          <bgColor rgb="FFFFFFFF"/>
        </patternFill>
      </fill>
    </dxf>
    <dxf>
      <fill>
        <patternFill>
          <bgColor rgb="FFCCFFFF"/>
        </patternFill>
      </fill>
    </dxf>
    <dxf>
      <fill>
        <patternFill>
          <bgColor rgb="FFCCFFFF"/>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0000"/>
        </patternFill>
      </fill>
    </dxf>
    <dxf>
      <fill>
        <patternFill>
          <bgColor rgb="FFCCFFFF"/>
        </patternFill>
      </fill>
    </dxf>
    <dxf>
      <fill>
        <patternFill>
          <bgColor rgb="FFFF0000"/>
        </patternFill>
      </fill>
    </dxf>
    <dxf>
      <fill>
        <patternFill>
          <bgColor rgb="FFCCFFFF"/>
        </patternFill>
      </fill>
    </dxf>
    <dxf>
      <fill>
        <patternFill>
          <bgColor rgb="FFCCFFFF"/>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161</xdr:row>
      <xdr:rowOff>0</xdr:rowOff>
    </xdr:from>
    <xdr:to>
      <xdr:col>5</xdr:col>
      <xdr:colOff>466725</xdr:colOff>
      <xdr:row>163</xdr:row>
      <xdr:rowOff>47625</xdr:rowOff>
    </xdr:to>
    <xdr:sp macro="[0]!LuL_Click" textlink="ButtonText">
      <xdr:nvSpPr>
        <xdr:cNvPr id="1" name="LuL"/>
        <xdr:cNvSpPr>
          <a:spLocks/>
        </xdr:cNvSpPr>
      </xdr:nvSpPr>
      <xdr:spPr>
        <a:xfrm>
          <a:off x="523875" y="42672000"/>
          <a:ext cx="2667000" cy="619125"/>
        </a:xfrm>
        <a:prstGeom prst="rect">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Avroppsblanketten är nu upplåst, klicka här för att låsa avropsblanketten.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31</xdr:row>
      <xdr:rowOff>47625</xdr:rowOff>
    </xdr:from>
    <xdr:to>
      <xdr:col>28</xdr:col>
      <xdr:colOff>47625</xdr:colOff>
      <xdr:row>61</xdr:row>
      <xdr:rowOff>0</xdr:rowOff>
    </xdr:to>
    <xdr:pic>
      <xdr:nvPicPr>
        <xdr:cNvPr id="1" name="Picture 1"/>
        <xdr:cNvPicPr preferRelativeResize="1">
          <a:picLocks noChangeAspect="1"/>
        </xdr:cNvPicPr>
      </xdr:nvPicPr>
      <xdr:blipFill>
        <a:blip r:embed="rId1"/>
        <a:stretch>
          <a:fillRect/>
        </a:stretch>
      </xdr:blipFill>
      <xdr:spPr>
        <a:xfrm>
          <a:off x="27689175" y="5591175"/>
          <a:ext cx="8162925" cy="481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
    <pageSetUpPr fitToPage="1"/>
  </sheetPr>
  <dimension ref="A11:A24"/>
  <sheetViews>
    <sheetView showGridLines="0" zoomScalePageLayoutView="80" workbookViewId="0" topLeftCell="A1">
      <selection activeCell="D18" sqref="D18"/>
    </sheetView>
  </sheetViews>
  <sheetFormatPr defaultColWidth="9.140625" defaultRowHeight="12.75"/>
  <cols>
    <col min="1" max="1" width="123.57421875" style="1" customWidth="1"/>
    <col min="2" max="16384" width="9.140625" style="1" customWidth="1"/>
  </cols>
  <sheetData>
    <row r="11" ht="19.5" customHeight="1">
      <c r="A11" s="139"/>
    </row>
    <row r="12" s="4" customFormat="1" ht="25.5">
      <c r="A12" s="2" t="s">
        <v>261</v>
      </c>
    </row>
    <row r="13" s="4" customFormat="1" ht="25.5">
      <c r="A13" s="2" t="s">
        <v>22</v>
      </c>
    </row>
    <row r="14" s="4" customFormat="1" ht="25.5">
      <c r="A14" s="2" t="s">
        <v>104</v>
      </c>
    </row>
    <row r="15" ht="25.5">
      <c r="A15" s="2"/>
    </row>
    <row r="16" ht="15">
      <c r="A16" s="13" t="s">
        <v>105</v>
      </c>
    </row>
    <row r="17" ht="25.5">
      <c r="A17" s="2"/>
    </row>
    <row r="21" ht="45">
      <c r="A21" s="3" t="s">
        <v>5</v>
      </c>
    </row>
    <row r="24" ht="12.75">
      <c r="A24" s="147" t="s">
        <v>270</v>
      </c>
    </row>
  </sheetData>
  <sheetProtection password="D8CC" sheet="1" formatColumns="0" formatRows="0"/>
  <printOptions/>
  <pageMargins left="0.75" right="0.75" top="1" bottom="1"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Sheet4">
    <pageSetUpPr fitToPage="1"/>
  </sheetPr>
  <dimension ref="B1:AX164"/>
  <sheetViews>
    <sheetView showGridLines="0" tabSelected="1" zoomScale="85" zoomScaleNormal="85" zoomScalePageLayoutView="0" workbookViewId="0" topLeftCell="B1">
      <selection activeCell="T28" sqref="T28"/>
    </sheetView>
  </sheetViews>
  <sheetFormatPr defaultColWidth="9.140625" defaultRowHeight="12.75"/>
  <cols>
    <col min="1" max="1" width="2.00390625" style="48" customWidth="1"/>
    <col min="2" max="7" width="9.7109375" style="48" customWidth="1"/>
    <col min="8" max="8" width="14.00390625" style="48" customWidth="1"/>
    <col min="9" max="9" width="14.140625" style="48" customWidth="1"/>
    <col min="10" max="15" width="9.7109375" style="48" customWidth="1"/>
    <col min="16" max="16" width="12.140625" style="48" customWidth="1"/>
    <col min="17" max="17" width="16.00390625" style="48" customWidth="1"/>
    <col min="18" max="18" width="14.7109375" style="48" customWidth="1"/>
    <col min="19" max="21" width="4.00390625" style="48" customWidth="1"/>
    <col min="22" max="22" width="9.140625" style="48" customWidth="1"/>
    <col min="23" max="25" width="5.57421875" style="48" customWidth="1"/>
    <col min="26" max="30" width="9.140625" style="48" customWidth="1"/>
    <col min="31" max="33" width="9.140625" style="48" hidden="1" customWidth="1"/>
    <col min="34" max="16384" width="9.140625" style="48" customWidth="1"/>
  </cols>
  <sheetData>
    <row r="1" ht="12.75">
      <c r="R1" s="42" t="str">
        <f>"Avrop nr: "&amp;E17</f>
        <v>Avrop nr: xxxx</v>
      </c>
    </row>
    <row r="3" spans="2:37" ht="26.25">
      <c r="B3" s="160" t="s">
        <v>81</v>
      </c>
      <c r="C3" s="160"/>
      <c r="D3" s="161"/>
      <c r="E3" s="161"/>
      <c r="F3" s="160" t="s">
        <v>260</v>
      </c>
      <c r="G3" s="160"/>
      <c r="H3" s="161"/>
      <c r="I3" s="161"/>
      <c r="K3" s="162" t="s">
        <v>82</v>
      </c>
      <c r="L3" s="163"/>
      <c r="M3" s="161"/>
      <c r="O3" s="170" t="str">
        <f>IF(LarmStatus,"Minst ett av de obligatoriska kraven är inte ifyllda eller besvarde med Nej","")</f>
        <v>Minst ett av de obligatoriska kraven är inte ifyllda eller besvarde med Nej</v>
      </c>
      <c r="P3" s="170"/>
      <c r="Q3" s="170"/>
      <c r="R3" s="170"/>
      <c r="S3" s="49"/>
      <c r="T3" s="49"/>
      <c r="X3" s="49"/>
      <c r="Z3" s="50"/>
      <c r="AE3" s="49"/>
      <c r="AF3" s="49"/>
      <c r="AG3" s="49" t="b">
        <f>OR(AG4:AG176)</f>
        <v>1</v>
      </c>
      <c r="AH3" s="51"/>
      <c r="AI3" s="51"/>
      <c r="AJ3" s="51"/>
      <c r="AK3" s="51"/>
    </row>
    <row r="4" spans="2:32" ht="32.25" customHeight="1">
      <c r="B4" s="239" t="s">
        <v>233</v>
      </c>
      <c r="C4" s="240"/>
      <c r="D4" s="240"/>
      <c r="E4" s="240"/>
      <c r="F4" s="240"/>
      <c r="G4" s="240"/>
      <c r="H4" s="240"/>
      <c r="I4" s="241"/>
      <c r="J4" s="52"/>
      <c r="K4" s="232" t="s">
        <v>24</v>
      </c>
      <c r="L4" s="233"/>
      <c r="M4" s="233"/>
      <c r="N4" s="233"/>
      <c r="O4" s="233"/>
      <c r="P4" s="233"/>
      <c r="Q4" s="233"/>
      <c r="R4" s="234"/>
      <c r="AF4" s="53"/>
    </row>
    <row r="5" spans="2:50" ht="73.5" customHeight="1">
      <c r="B5" s="242"/>
      <c r="C5" s="243"/>
      <c r="D5" s="243"/>
      <c r="E5" s="243"/>
      <c r="F5" s="243"/>
      <c r="G5" s="243"/>
      <c r="H5" s="243"/>
      <c r="I5" s="244"/>
      <c r="J5" s="52"/>
      <c r="K5" s="235"/>
      <c r="L5" s="236"/>
      <c r="M5" s="236"/>
      <c r="N5" s="236"/>
      <c r="O5" s="236"/>
      <c r="P5" s="236"/>
      <c r="Q5" s="236"/>
      <c r="R5" s="237"/>
      <c r="X5" s="80"/>
      <c r="Y5" s="82"/>
      <c r="Z5" s="82"/>
      <c r="AA5" s="82"/>
      <c r="AB5" s="82"/>
      <c r="AC5" s="82"/>
      <c r="AH5" s="82"/>
      <c r="AI5" s="82"/>
      <c r="AJ5" s="82"/>
      <c r="AK5" s="82"/>
      <c r="AL5" s="82"/>
      <c r="AM5" s="82"/>
      <c r="AN5" s="82"/>
      <c r="AO5" s="82"/>
      <c r="AP5" s="82"/>
      <c r="AQ5" s="82"/>
      <c r="AR5" s="82"/>
      <c r="AS5" s="82"/>
      <c r="AT5" s="83"/>
      <c r="AU5" s="83"/>
      <c r="AV5" s="83"/>
      <c r="AW5" s="83"/>
      <c r="AX5" s="83"/>
    </row>
    <row r="6" spans="2:50" ht="7.5" customHeight="1">
      <c r="B6" s="228"/>
      <c r="C6" s="228"/>
      <c r="D6" s="228"/>
      <c r="E6" s="228"/>
      <c r="F6" s="228"/>
      <c r="G6" s="228"/>
      <c r="H6" s="228"/>
      <c r="I6" s="228"/>
      <c r="J6" s="52"/>
      <c r="K6" s="54"/>
      <c r="L6" s="15"/>
      <c r="M6" s="15"/>
      <c r="N6" s="15"/>
      <c r="O6" s="15"/>
      <c r="P6" s="15"/>
      <c r="Q6" s="15"/>
      <c r="R6" s="15"/>
      <c r="X6" s="80"/>
      <c r="Y6" s="82"/>
      <c r="Z6" s="82"/>
      <c r="AA6" s="82"/>
      <c r="AB6" s="82"/>
      <c r="AC6" s="82"/>
      <c r="AH6" s="82"/>
      <c r="AI6" s="82"/>
      <c r="AJ6" s="82"/>
      <c r="AK6" s="82"/>
      <c r="AL6" s="82"/>
      <c r="AM6" s="82"/>
      <c r="AN6" s="82"/>
      <c r="AO6" s="82"/>
      <c r="AP6" s="82"/>
      <c r="AQ6" s="82"/>
      <c r="AR6" s="82"/>
      <c r="AS6" s="82"/>
      <c r="AT6" s="83"/>
      <c r="AU6" s="83"/>
      <c r="AV6" s="83"/>
      <c r="AW6" s="83"/>
      <c r="AX6" s="83"/>
    </row>
    <row r="7" spans="2:16" s="105" customFormat="1" ht="54" customHeight="1">
      <c r="B7" s="227" t="s">
        <v>232</v>
      </c>
      <c r="C7" s="211"/>
      <c r="D7" s="212"/>
      <c r="E7" s="203" t="s">
        <v>250</v>
      </c>
      <c r="F7" s="204"/>
      <c r="G7" s="204"/>
      <c r="H7" s="204"/>
      <c r="I7" s="205"/>
      <c r="L7" s="116"/>
      <c r="M7" s="134"/>
      <c r="P7" s="116"/>
    </row>
    <row r="8" spans="2:50" ht="12.75">
      <c r="B8" s="228"/>
      <c r="C8" s="228"/>
      <c r="D8" s="228"/>
      <c r="E8" s="228"/>
      <c r="F8" s="228"/>
      <c r="G8" s="228"/>
      <c r="H8" s="228"/>
      <c r="I8" s="228"/>
      <c r="J8" s="52"/>
      <c r="K8" s="54"/>
      <c r="L8" s="15"/>
      <c r="M8" s="15"/>
      <c r="N8" s="15"/>
      <c r="O8" s="15"/>
      <c r="P8" s="116"/>
      <c r="Q8" s="15"/>
      <c r="R8" s="15"/>
      <c r="X8" s="80"/>
      <c r="Y8" s="82"/>
      <c r="Z8" s="82"/>
      <c r="AA8" s="82"/>
      <c r="AB8" s="82"/>
      <c r="AC8" s="82"/>
      <c r="AH8" s="82"/>
      <c r="AI8" s="82"/>
      <c r="AJ8" s="82"/>
      <c r="AK8" s="82"/>
      <c r="AL8" s="82"/>
      <c r="AM8" s="82"/>
      <c r="AN8" s="82"/>
      <c r="AO8" s="82"/>
      <c r="AP8" s="82"/>
      <c r="AQ8" s="82"/>
      <c r="AR8" s="82"/>
      <c r="AS8" s="82"/>
      <c r="AT8" s="83"/>
      <c r="AU8" s="83"/>
      <c r="AV8" s="83"/>
      <c r="AW8" s="83"/>
      <c r="AX8" s="83"/>
    </row>
    <row r="9" spans="2:50" s="56" customFormat="1" ht="18" customHeight="1">
      <c r="B9" s="229" t="s">
        <v>77</v>
      </c>
      <c r="C9" s="229"/>
      <c r="D9" s="229"/>
      <c r="E9" s="229"/>
      <c r="F9" s="229"/>
      <c r="G9" s="229"/>
      <c r="H9" s="229"/>
      <c r="I9" s="229"/>
      <c r="J9" s="52"/>
      <c r="K9" s="55" t="s">
        <v>25</v>
      </c>
      <c r="L9" s="15"/>
      <c r="M9" s="15"/>
      <c r="N9" s="15"/>
      <c r="O9" s="116"/>
      <c r="P9" s="15"/>
      <c r="Q9" s="15"/>
      <c r="R9" s="15"/>
      <c r="X9" s="80"/>
      <c r="Y9" s="82"/>
      <c r="Z9" s="82"/>
      <c r="AA9" s="82"/>
      <c r="AB9" s="82"/>
      <c r="AC9" s="82"/>
      <c r="AH9" s="82"/>
      <c r="AI9" s="82"/>
      <c r="AJ9" s="82"/>
      <c r="AK9" s="82"/>
      <c r="AL9" s="82"/>
      <c r="AM9" s="82"/>
      <c r="AN9" s="82"/>
      <c r="AO9" s="82"/>
      <c r="AP9" s="82"/>
      <c r="AQ9" s="82"/>
      <c r="AR9" s="82"/>
      <c r="AS9" s="82"/>
      <c r="AT9" s="83"/>
      <c r="AU9" s="83"/>
      <c r="AV9" s="83"/>
      <c r="AW9" s="83"/>
      <c r="AX9" s="83"/>
    </row>
    <row r="10" spans="2:50" ht="27.75" customHeight="1">
      <c r="B10" s="230" t="s">
        <v>6</v>
      </c>
      <c r="C10" s="238"/>
      <c r="D10" s="238"/>
      <c r="E10" s="238"/>
      <c r="F10" s="238"/>
      <c r="G10" s="238"/>
      <c r="H10" s="230" t="s">
        <v>27</v>
      </c>
      <c r="I10" s="231"/>
      <c r="J10" s="57"/>
      <c r="K10" s="171" t="s">
        <v>26</v>
      </c>
      <c r="L10" s="171"/>
      <c r="M10" s="171"/>
      <c r="N10" s="171"/>
      <c r="O10" s="171"/>
      <c r="P10" s="171"/>
      <c r="Q10" s="171" t="s">
        <v>27</v>
      </c>
      <c r="R10" s="171"/>
      <c r="X10" s="80"/>
      <c r="Y10" s="82"/>
      <c r="Z10" s="82"/>
      <c r="AA10" s="82"/>
      <c r="AB10" s="82"/>
      <c r="AC10" s="82"/>
      <c r="AH10" s="82"/>
      <c r="AI10" s="82"/>
      <c r="AJ10" s="82"/>
      <c r="AK10" s="82"/>
      <c r="AL10" s="82"/>
      <c r="AM10" s="82"/>
      <c r="AN10" s="82"/>
      <c r="AO10" s="82"/>
      <c r="AP10" s="82"/>
      <c r="AQ10" s="82"/>
      <c r="AR10" s="82"/>
      <c r="AS10" s="82"/>
      <c r="AT10" s="83"/>
      <c r="AU10" s="83"/>
      <c r="AV10" s="83"/>
      <c r="AW10" s="83"/>
      <c r="AX10" s="83"/>
    </row>
    <row r="11" spans="2:50" ht="19.5" customHeight="1">
      <c r="B11" s="168"/>
      <c r="C11" s="215"/>
      <c r="D11" s="215"/>
      <c r="E11" s="215"/>
      <c r="F11" s="215"/>
      <c r="G11" s="215"/>
      <c r="H11" s="168"/>
      <c r="I11" s="169"/>
      <c r="J11" s="16"/>
      <c r="K11" s="225"/>
      <c r="L11" s="225"/>
      <c r="M11" s="225"/>
      <c r="N11" s="225"/>
      <c r="O11" s="225"/>
      <c r="P11" s="225"/>
      <c r="Q11" s="153"/>
      <c r="R11" s="153"/>
      <c r="X11" s="80"/>
      <c r="Y11" s="82"/>
      <c r="Z11" s="82"/>
      <c r="AA11" s="82"/>
      <c r="AB11" s="82"/>
      <c r="AC11" s="82"/>
      <c r="AH11" s="82"/>
      <c r="AI11" s="82"/>
      <c r="AJ11" s="82"/>
      <c r="AK11" s="82"/>
      <c r="AL11" s="82"/>
      <c r="AM11" s="82"/>
      <c r="AN11" s="82"/>
      <c r="AO11" s="82"/>
      <c r="AP11" s="82"/>
      <c r="AQ11" s="82"/>
      <c r="AR11" s="82"/>
      <c r="AS11" s="82"/>
      <c r="AT11" s="83"/>
      <c r="AU11" s="83"/>
      <c r="AV11" s="83"/>
      <c r="AW11" s="83"/>
      <c r="AX11" s="83"/>
    </row>
    <row r="12" spans="2:50" s="58" customFormat="1" ht="27.75" customHeight="1">
      <c r="B12" s="226" t="s">
        <v>7</v>
      </c>
      <c r="C12" s="226"/>
      <c r="D12" s="226"/>
      <c r="E12" s="226" t="s">
        <v>4</v>
      </c>
      <c r="F12" s="226"/>
      <c r="G12" s="226"/>
      <c r="H12" s="226" t="s">
        <v>72</v>
      </c>
      <c r="I12" s="226"/>
      <c r="K12" s="171" t="s">
        <v>1</v>
      </c>
      <c r="L12" s="171"/>
      <c r="M12" s="171"/>
      <c r="N12" s="171"/>
      <c r="O12" s="171" t="s">
        <v>96</v>
      </c>
      <c r="P12" s="171"/>
      <c r="Q12" s="171"/>
      <c r="R12" s="171"/>
      <c r="X12" s="80"/>
      <c r="Y12" s="82"/>
      <c r="Z12" s="82"/>
      <c r="AA12" s="82"/>
      <c r="AB12" s="82"/>
      <c r="AC12" s="82"/>
      <c r="AH12" s="82"/>
      <c r="AI12" s="82"/>
      <c r="AJ12" s="82"/>
      <c r="AK12" s="82"/>
      <c r="AL12" s="82"/>
      <c r="AM12" s="82"/>
      <c r="AN12" s="82"/>
      <c r="AO12" s="82"/>
      <c r="AP12" s="82"/>
      <c r="AQ12" s="82"/>
      <c r="AR12" s="82"/>
      <c r="AS12" s="82"/>
      <c r="AT12" s="83"/>
      <c r="AU12" s="83"/>
      <c r="AV12" s="83"/>
      <c r="AW12" s="83"/>
      <c r="AX12" s="83"/>
    </row>
    <row r="13" spans="2:50" ht="19.5" customHeight="1">
      <c r="B13" s="167"/>
      <c r="C13" s="167"/>
      <c r="D13" s="167"/>
      <c r="E13" s="167"/>
      <c r="F13" s="167"/>
      <c r="G13" s="167"/>
      <c r="H13" s="167"/>
      <c r="I13" s="167"/>
      <c r="J13" s="58"/>
      <c r="K13" s="153"/>
      <c r="L13" s="153"/>
      <c r="M13" s="153"/>
      <c r="N13" s="153"/>
      <c r="O13" s="153"/>
      <c r="P13" s="153"/>
      <c r="Q13" s="153"/>
      <c r="R13" s="153"/>
      <c r="X13" s="80"/>
      <c r="Y13" s="82"/>
      <c r="Z13" s="82"/>
      <c r="AA13" s="82"/>
      <c r="AB13" s="82"/>
      <c r="AC13" s="82"/>
      <c r="AH13" s="82"/>
      <c r="AI13" s="82"/>
      <c r="AJ13" s="82"/>
      <c r="AK13" s="82"/>
      <c r="AL13" s="82"/>
      <c r="AM13" s="82"/>
      <c r="AN13" s="82"/>
      <c r="AO13" s="82"/>
      <c r="AP13" s="82"/>
      <c r="AQ13" s="82"/>
      <c r="AR13" s="82"/>
      <c r="AS13" s="82"/>
      <c r="AT13" s="83"/>
      <c r="AU13" s="83"/>
      <c r="AV13" s="83"/>
      <c r="AW13" s="83"/>
      <c r="AX13" s="83"/>
    </row>
    <row r="14" spans="2:50" ht="27.75" customHeight="1">
      <c r="B14" s="230" t="s">
        <v>71</v>
      </c>
      <c r="C14" s="238"/>
      <c r="D14" s="238"/>
      <c r="E14" s="238"/>
      <c r="F14" s="238"/>
      <c r="G14" s="231"/>
      <c r="H14" s="230" t="s">
        <v>73</v>
      </c>
      <c r="I14" s="231"/>
      <c r="J14" s="58"/>
      <c r="K14" s="171" t="s">
        <v>7</v>
      </c>
      <c r="L14" s="171"/>
      <c r="M14" s="171"/>
      <c r="N14" s="171"/>
      <c r="O14" s="171" t="s">
        <v>4</v>
      </c>
      <c r="P14" s="171"/>
      <c r="Q14" s="171" t="s">
        <v>72</v>
      </c>
      <c r="R14" s="171"/>
      <c r="X14" s="80"/>
      <c r="Y14" s="82"/>
      <c r="Z14" s="82"/>
      <c r="AA14" s="82"/>
      <c r="AB14" s="82"/>
      <c r="AC14" s="82"/>
      <c r="AH14" s="82"/>
      <c r="AI14" s="82"/>
      <c r="AJ14" s="82"/>
      <c r="AK14" s="82"/>
      <c r="AL14" s="82"/>
      <c r="AM14" s="82"/>
      <c r="AN14" s="82"/>
      <c r="AO14" s="82"/>
      <c r="AP14" s="82"/>
      <c r="AQ14" s="82"/>
      <c r="AR14" s="82"/>
      <c r="AS14" s="82"/>
      <c r="AT14" s="83"/>
      <c r="AU14" s="83"/>
      <c r="AV14" s="83"/>
      <c r="AW14" s="83"/>
      <c r="AX14" s="83"/>
    </row>
    <row r="15" spans="2:50" ht="19.5" customHeight="1">
      <c r="B15" s="168"/>
      <c r="C15" s="215"/>
      <c r="D15" s="215"/>
      <c r="E15" s="215"/>
      <c r="F15" s="215"/>
      <c r="G15" s="169"/>
      <c r="H15" s="168"/>
      <c r="I15" s="169"/>
      <c r="J15" s="58"/>
      <c r="K15" s="153"/>
      <c r="L15" s="153"/>
      <c r="M15" s="153"/>
      <c r="N15" s="153"/>
      <c r="O15" s="153"/>
      <c r="P15" s="153"/>
      <c r="Q15" s="153"/>
      <c r="R15" s="153"/>
      <c r="X15" s="80"/>
      <c r="Y15" s="82"/>
      <c r="Z15" s="82"/>
      <c r="AA15" s="82"/>
      <c r="AB15" s="82"/>
      <c r="AC15" s="82"/>
      <c r="AH15" s="82"/>
      <c r="AI15" s="82"/>
      <c r="AJ15" s="82"/>
      <c r="AK15" s="82"/>
      <c r="AL15" s="82"/>
      <c r="AM15" s="82"/>
      <c r="AN15" s="82"/>
      <c r="AO15" s="82"/>
      <c r="AP15" s="82"/>
      <c r="AQ15" s="82"/>
      <c r="AR15" s="82"/>
      <c r="AS15" s="82"/>
      <c r="AT15" s="83"/>
      <c r="AU15" s="83"/>
      <c r="AV15" s="83"/>
      <c r="AW15" s="83"/>
      <c r="AX15" s="83"/>
    </row>
    <row r="16" spans="2:50" ht="27.75" customHeight="1">
      <c r="B16" s="226" t="s">
        <v>1</v>
      </c>
      <c r="C16" s="226"/>
      <c r="D16" s="226"/>
      <c r="E16" s="226" t="s">
        <v>142</v>
      </c>
      <c r="F16" s="226"/>
      <c r="G16" s="226"/>
      <c r="H16" s="226" t="s">
        <v>23</v>
      </c>
      <c r="I16" s="226"/>
      <c r="J16" s="58"/>
      <c r="K16" s="171" t="s">
        <v>2</v>
      </c>
      <c r="L16" s="171"/>
      <c r="M16" s="171"/>
      <c r="N16" s="171" t="s">
        <v>28</v>
      </c>
      <c r="O16" s="171"/>
      <c r="P16" s="171"/>
      <c r="Q16" s="171" t="s">
        <v>29</v>
      </c>
      <c r="R16" s="171"/>
      <c r="X16" s="80"/>
      <c r="Y16" s="82"/>
      <c r="Z16" s="82"/>
      <c r="AA16" s="82"/>
      <c r="AB16" s="82"/>
      <c r="AC16" s="82"/>
      <c r="AH16" s="82"/>
      <c r="AI16" s="82"/>
      <c r="AJ16" s="82"/>
      <c r="AK16" s="82"/>
      <c r="AL16" s="82"/>
      <c r="AM16" s="82"/>
      <c r="AN16" s="82"/>
      <c r="AO16" s="82"/>
      <c r="AP16" s="82"/>
      <c r="AQ16" s="82"/>
      <c r="AR16" s="82"/>
      <c r="AS16" s="82"/>
      <c r="AT16" s="83"/>
      <c r="AU16" s="83"/>
      <c r="AV16" s="83"/>
      <c r="AW16" s="83"/>
      <c r="AX16" s="83"/>
    </row>
    <row r="17" spans="2:50" ht="19.5" customHeight="1">
      <c r="B17" s="167"/>
      <c r="C17" s="167"/>
      <c r="D17" s="167"/>
      <c r="E17" s="167" t="s">
        <v>57</v>
      </c>
      <c r="F17" s="167"/>
      <c r="G17" s="167"/>
      <c r="H17" s="167"/>
      <c r="I17" s="167"/>
      <c r="J17" s="58"/>
      <c r="K17" s="153"/>
      <c r="L17" s="153"/>
      <c r="M17" s="153"/>
      <c r="N17" s="153"/>
      <c r="O17" s="153"/>
      <c r="P17" s="153"/>
      <c r="Q17" s="153"/>
      <c r="R17" s="153"/>
      <c r="X17" s="80"/>
      <c r="Y17" s="82"/>
      <c r="Z17" s="82"/>
      <c r="AA17" s="82"/>
      <c r="AB17" s="82"/>
      <c r="AC17" s="82"/>
      <c r="AH17" s="82"/>
      <c r="AI17" s="82"/>
      <c r="AJ17" s="82"/>
      <c r="AK17" s="82"/>
      <c r="AL17" s="82"/>
      <c r="AM17" s="82"/>
      <c r="AN17" s="82"/>
      <c r="AO17" s="82"/>
      <c r="AP17" s="82"/>
      <c r="AQ17" s="82"/>
      <c r="AR17" s="82"/>
      <c r="AS17" s="82"/>
      <c r="AT17" s="83"/>
      <c r="AU17" s="83"/>
      <c r="AV17" s="83"/>
      <c r="AW17" s="83"/>
      <c r="AX17" s="83"/>
    </row>
    <row r="18" spans="2:50" ht="27.75" customHeight="1">
      <c r="B18" s="230" t="s">
        <v>2</v>
      </c>
      <c r="C18" s="238"/>
      <c r="D18" s="231"/>
      <c r="E18" s="230" t="s">
        <v>221</v>
      </c>
      <c r="F18" s="238"/>
      <c r="G18" s="238"/>
      <c r="H18" s="238"/>
      <c r="I18" s="231"/>
      <c r="K18" s="154" t="s">
        <v>30</v>
      </c>
      <c r="L18" s="155"/>
      <c r="M18" s="156"/>
      <c r="N18" s="154" t="s">
        <v>83</v>
      </c>
      <c r="O18" s="155"/>
      <c r="P18" s="155"/>
      <c r="Q18" s="155"/>
      <c r="R18" s="156"/>
      <c r="X18" s="80"/>
      <c r="Y18" s="82"/>
      <c r="Z18" s="82"/>
      <c r="AA18" s="82"/>
      <c r="AB18" s="82"/>
      <c r="AC18" s="82"/>
      <c r="AH18" s="82"/>
      <c r="AI18" s="82"/>
      <c r="AJ18" s="82"/>
      <c r="AK18" s="82"/>
      <c r="AL18" s="82"/>
      <c r="AM18" s="82"/>
      <c r="AN18" s="82"/>
      <c r="AO18" s="82"/>
      <c r="AP18" s="82"/>
      <c r="AQ18" s="82"/>
      <c r="AR18" s="82"/>
      <c r="AS18" s="82"/>
      <c r="AT18" s="83"/>
      <c r="AU18" s="83"/>
      <c r="AV18" s="83"/>
      <c r="AW18" s="83"/>
      <c r="AX18" s="83"/>
    </row>
    <row r="19" spans="2:50" ht="19.5" customHeight="1">
      <c r="B19" s="168"/>
      <c r="C19" s="215"/>
      <c r="D19" s="169"/>
      <c r="E19" s="168" t="s">
        <v>0</v>
      </c>
      <c r="F19" s="215"/>
      <c r="G19" s="215"/>
      <c r="H19" s="215"/>
      <c r="I19" s="169"/>
      <c r="K19" s="271"/>
      <c r="L19" s="272"/>
      <c r="M19" s="273"/>
      <c r="N19" s="274"/>
      <c r="O19" s="275"/>
      <c r="P19" s="275"/>
      <c r="Q19" s="275"/>
      <c r="R19" s="276"/>
      <c r="X19" s="80"/>
      <c r="Y19" s="82"/>
      <c r="Z19" s="82"/>
      <c r="AA19" s="82"/>
      <c r="AB19" s="82"/>
      <c r="AC19" s="82"/>
      <c r="AH19" s="82"/>
      <c r="AI19" s="82"/>
      <c r="AJ19" s="82"/>
      <c r="AK19" s="82"/>
      <c r="AL19" s="82"/>
      <c r="AM19" s="82"/>
      <c r="AN19" s="82"/>
      <c r="AO19" s="82"/>
      <c r="AP19" s="82"/>
      <c r="AQ19" s="82"/>
      <c r="AR19" s="82"/>
      <c r="AS19" s="82"/>
      <c r="AT19" s="83"/>
      <c r="AU19" s="83"/>
      <c r="AV19" s="83"/>
      <c r="AW19" s="83"/>
      <c r="AX19" s="83"/>
    </row>
    <row r="20" spans="24:50" ht="12.75" customHeight="1">
      <c r="X20" s="80"/>
      <c r="Y20" s="82"/>
      <c r="Z20" s="82"/>
      <c r="AA20" s="82"/>
      <c r="AB20" s="82"/>
      <c r="AC20" s="82"/>
      <c r="AH20" s="82"/>
      <c r="AI20" s="82"/>
      <c r="AJ20" s="82"/>
      <c r="AK20" s="82"/>
      <c r="AL20" s="82"/>
      <c r="AM20" s="82"/>
      <c r="AN20" s="82"/>
      <c r="AO20" s="82"/>
      <c r="AP20" s="82"/>
      <c r="AQ20" s="82"/>
      <c r="AR20" s="82"/>
      <c r="AS20" s="82"/>
      <c r="AT20" s="83"/>
      <c r="AU20" s="83"/>
      <c r="AV20" s="83"/>
      <c r="AW20" s="83"/>
      <c r="AX20" s="83"/>
    </row>
    <row r="21" spans="2:33" ht="12.75">
      <c r="B21" s="65" t="s">
        <v>75</v>
      </c>
      <c r="C21" s="64"/>
      <c r="D21" s="64"/>
      <c r="E21" s="64"/>
      <c r="F21" s="64"/>
      <c r="G21" s="64"/>
      <c r="K21" s="65" t="s">
        <v>67</v>
      </c>
      <c r="L21" s="64"/>
      <c r="M21" s="64"/>
      <c r="N21" s="64"/>
      <c r="O21" s="64"/>
      <c r="P21" s="66"/>
      <c r="AE21" s="61"/>
      <c r="AF21" s="61"/>
      <c r="AG21" s="61"/>
    </row>
    <row r="22" spans="2:33" ht="19.5" customHeight="1">
      <c r="B22" s="189" t="s">
        <v>74</v>
      </c>
      <c r="C22" s="189"/>
      <c r="D22" s="189"/>
      <c r="E22" s="189"/>
      <c r="F22" s="189"/>
      <c r="G22" s="189"/>
      <c r="H22" s="189"/>
      <c r="I22" s="189"/>
      <c r="K22" s="172" t="s">
        <v>39</v>
      </c>
      <c r="L22" s="173"/>
      <c r="M22" s="173"/>
      <c r="N22" s="174"/>
      <c r="O22" s="141"/>
      <c r="P22" s="66"/>
      <c r="AE22" s="61"/>
      <c r="AF22" s="87" t="b">
        <f>IF(COUNTA(B23:I25)&gt;0,TRUE,FALSE)</f>
        <v>0</v>
      </c>
      <c r="AG22" s="48" t="b">
        <f>IF(AND(AF22,O22&lt;&gt;"Ja"),TRUE,FALSE)</f>
        <v>0</v>
      </c>
    </row>
    <row r="23" spans="2:33" ht="19.5" customHeight="1">
      <c r="B23" s="178"/>
      <c r="C23" s="178"/>
      <c r="D23" s="178"/>
      <c r="E23" s="178"/>
      <c r="F23" s="178"/>
      <c r="G23" s="178"/>
      <c r="H23" s="178"/>
      <c r="I23" s="178"/>
      <c r="K23" s="64"/>
      <c r="L23" s="64"/>
      <c r="M23" s="64"/>
      <c r="N23" s="64"/>
      <c r="O23" s="64"/>
      <c r="P23" s="64"/>
      <c r="AE23" s="61"/>
      <c r="AF23" s="61"/>
      <c r="AG23" s="61"/>
    </row>
    <row r="24" spans="2:33" ht="19.5" customHeight="1">
      <c r="B24" s="178"/>
      <c r="C24" s="178"/>
      <c r="D24" s="178"/>
      <c r="E24" s="178"/>
      <c r="F24" s="178"/>
      <c r="G24" s="178"/>
      <c r="H24" s="178"/>
      <c r="I24" s="178"/>
      <c r="K24" s="64"/>
      <c r="L24" s="64"/>
      <c r="M24" s="64"/>
      <c r="N24" s="64"/>
      <c r="O24" s="64"/>
      <c r="P24" s="64"/>
      <c r="AE24" s="61"/>
      <c r="AF24" s="61"/>
      <c r="AG24" s="61"/>
    </row>
    <row r="25" spans="2:33" ht="19.5" customHeight="1">
      <c r="B25" s="178"/>
      <c r="C25" s="178"/>
      <c r="D25" s="178"/>
      <c r="E25" s="178"/>
      <c r="F25" s="178"/>
      <c r="G25" s="178"/>
      <c r="H25" s="178"/>
      <c r="I25" s="178"/>
      <c r="K25" s="64"/>
      <c r="L25" s="64"/>
      <c r="M25" s="64"/>
      <c r="N25" s="64"/>
      <c r="O25" s="64"/>
      <c r="P25" s="64"/>
      <c r="AE25" s="61"/>
      <c r="AF25" s="61"/>
      <c r="AG25" s="61"/>
    </row>
    <row r="26" spans="11:33" ht="5.25" customHeight="1">
      <c r="K26" s="64"/>
      <c r="L26" s="64"/>
      <c r="M26" s="64"/>
      <c r="N26" s="64"/>
      <c r="O26" s="64"/>
      <c r="P26" s="64"/>
      <c r="AE26" s="61"/>
      <c r="AF26" s="61"/>
      <c r="AG26" s="61"/>
    </row>
    <row r="27" spans="2:33" ht="12.75">
      <c r="B27" s="65" t="s">
        <v>247</v>
      </c>
      <c r="C27" s="64"/>
      <c r="D27" s="64"/>
      <c r="E27" s="64"/>
      <c r="F27" s="64"/>
      <c r="G27" s="64"/>
      <c r="K27" s="65" t="s">
        <v>249</v>
      </c>
      <c r="L27" s="64"/>
      <c r="M27" s="64"/>
      <c r="N27" s="64"/>
      <c r="O27" s="64"/>
      <c r="P27" s="66"/>
      <c r="AE27" s="61"/>
      <c r="AF27" s="61"/>
      <c r="AG27" s="61"/>
    </row>
    <row r="28" spans="2:33" ht="19.5" customHeight="1">
      <c r="B28" s="142"/>
      <c r="K28" s="172" t="s">
        <v>39</v>
      </c>
      <c r="L28" s="173"/>
      <c r="M28" s="173"/>
      <c r="N28" s="174"/>
      <c r="O28" s="143"/>
      <c r="P28" s="66"/>
      <c r="AE28" s="61"/>
      <c r="AF28" s="87" t="b">
        <f>IF(B28="Ja",TRUE,FALSE)</f>
        <v>0</v>
      </c>
      <c r="AG28" s="48" t="b">
        <f>IF(AND(AF28,O28&lt;&gt;"Ja"),TRUE,FALSE)</f>
        <v>0</v>
      </c>
    </row>
    <row r="29" spans="2:33" ht="12.75">
      <c r="B29" s="65" t="s">
        <v>248</v>
      </c>
      <c r="C29" s="64"/>
      <c r="D29" s="64"/>
      <c r="E29" s="64"/>
      <c r="F29" s="64"/>
      <c r="G29" s="64"/>
      <c r="K29" s="64"/>
      <c r="L29" s="64"/>
      <c r="M29" s="64"/>
      <c r="N29" s="64"/>
      <c r="O29" s="64"/>
      <c r="P29" s="66"/>
      <c r="AE29" s="61"/>
      <c r="AF29" s="61"/>
      <c r="AG29" s="61"/>
    </row>
    <row r="30" spans="2:16" ht="19.5" customHeight="1">
      <c r="B30" s="189" t="s">
        <v>240</v>
      </c>
      <c r="C30" s="189"/>
      <c r="D30" s="189"/>
      <c r="E30" s="189"/>
      <c r="F30" s="189"/>
      <c r="G30" s="189"/>
      <c r="H30" s="189"/>
      <c r="I30" s="189"/>
      <c r="K30" s="64"/>
      <c r="L30" s="64"/>
      <c r="M30" s="64"/>
      <c r="N30" s="64"/>
      <c r="O30" s="64"/>
      <c r="P30" s="66"/>
    </row>
    <row r="31" spans="2:33" ht="19.5" customHeight="1">
      <c r="B31" s="278"/>
      <c r="C31" s="278"/>
      <c r="D31" s="278"/>
      <c r="E31" s="278"/>
      <c r="F31" s="278"/>
      <c r="G31" s="278"/>
      <c r="H31" s="278"/>
      <c r="I31" s="278"/>
      <c r="K31" s="64"/>
      <c r="L31" s="64"/>
      <c r="M31" s="64"/>
      <c r="N31" s="64"/>
      <c r="O31" s="64"/>
      <c r="P31" s="64"/>
      <c r="AE31" s="61"/>
      <c r="AF31" s="61"/>
      <c r="AG31" s="61"/>
    </row>
    <row r="32" spans="2:33" ht="19.5" customHeight="1">
      <c r="B32" s="278"/>
      <c r="C32" s="278"/>
      <c r="D32" s="278"/>
      <c r="E32" s="278"/>
      <c r="F32" s="278"/>
      <c r="G32" s="278"/>
      <c r="H32" s="278"/>
      <c r="I32" s="278"/>
      <c r="K32" s="64"/>
      <c r="L32" s="64"/>
      <c r="M32" s="64"/>
      <c r="N32" s="64"/>
      <c r="O32" s="64"/>
      <c r="P32" s="64"/>
      <c r="AE32" s="61"/>
      <c r="AF32" s="61"/>
      <c r="AG32" s="61"/>
    </row>
    <row r="33" spans="2:33" ht="19.5" customHeight="1">
      <c r="B33" s="278"/>
      <c r="C33" s="278"/>
      <c r="D33" s="278"/>
      <c r="E33" s="278"/>
      <c r="F33" s="278"/>
      <c r="G33" s="278"/>
      <c r="H33" s="278"/>
      <c r="I33" s="278"/>
      <c r="K33" s="64"/>
      <c r="L33" s="64"/>
      <c r="M33" s="64"/>
      <c r="N33" s="64"/>
      <c r="O33" s="64"/>
      <c r="P33" s="64"/>
      <c r="AE33" s="61"/>
      <c r="AF33" s="61"/>
      <c r="AG33" s="61"/>
    </row>
    <row r="34" spans="11:33" ht="5.25" customHeight="1">
      <c r="K34" s="64"/>
      <c r="L34" s="64"/>
      <c r="M34" s="64"/>
      <c r="N34" s="64"/>
      <c r="O34" s="64"/>
      <c r="P34" s="64"/>
      <c r="AE34" s="61"/>
      <c r="AF34" s="61"/>
      <c r="AG34" s="61"/>
    </row>
    <row r="35" spans="2:50" ht="15.75" customHeight="1">
      <c r="B35" s="51" t="s">
        <v>234</v>
      </c>
      <c r="K35" s="51" t="s">
        <v>224</v>
      </c>
      <c r="X35" s="80"/>
      <c r="Y35" s="82"/>
      <c r="Z35" s="82"/>
      <c r="AA35" s="82"/>
      <c r="AB35" s="82"/>
      <c r="AC35" s="82"/>
      <c r="AH35" s="82"/>
      <c r="AI35" s="82"/>
      <c r="AJ35" s="82"/>
      <c r="AK35" s="82"/>
      <c r="AL35" s="82"/>
      <c r="AM35" s="82"/>
      <c r="AN35" s="82"/>
      <c r="AO35" s="82"/>
      <c r="AP35" s="82"/>
      <c r="AQ35" s="82"/>
      <c r="AR35" s="82"/>
      <c r="AS35" s="82"/>
      <c r="AT35" s="83"/>
      <c r="AU35" s="83"/>
      <c r="AV35" s="83"/>
      <c r="AW35" s="83"/>
      <c r="AX35" s="83"/>
    </row>
    <row r="36" spans="2:50" ht="15">
      <c r="B36" s="165" t="s">
        <v>118</v>
      </c>
      <c r="C36" s="166"/>
      <c r="D36" s="166"/>
      <c r="E36" s="166"/>
      <c r="F36" s="166"/>
      <c r="G36" s="166"/>
      <c r="H36" s="166"/>
      <c r="I36" s="166"/>
      <c r="K36" s="277"/>
      <c r="L36" s="277"/>
      <c r="M36" s="277"/>
      <c r="N36" s="277"/>
      <c r="O36" s="277"/>
      <c r="P36" s="277"/>
      <c r="Q36" s="277"/>
      <c r="R36" s="277"/>
      <c r="X36" s="80"/>
      <c r="Y36" s="82"/>
      <c r="Z36" s="82"/>
      <c r="AA36" s="82"/>
      <c r="AB36" s="82"/>
      <c r="AC36" s="82"/>
      <c r="AH36" s="82"/>
      <c r="AI36" s="82"/>
      <c r="AJ36" s="82"/>
      <c r="AK36" s="82"/>
      <c r="AL36" s="82"/>
      <c r="AM36" s="82"/>
      <c r="AN36" s="82"/>
      <c r="AO36" s="82"/>
      <c r="AP36" s="82"/>
      <c r="AQ36" s="82"/>
      <c r="AR36" s="82"/>
      <c r="AS36" s="82"/>
      <c r="AT36" s="83"/>
      <c r="AU36" s="83"/>
      <c r="AV36" s="83"/>
      <c r="AW36" s="83"/>
      <c r="AX36" s="83"/>
    </row>
    <row r="37" spans="11:19" ht="39.75" customHeight="1">
      <c r="K37" s="277"/>
      <c r="L37" s="277"/>
      <c r="M37" s="277"/>
      <c r="N37" s="277"/>
      <c r="O37" s="277"/>
      <c r="P37" s="277"/>
      <c r="Q37" s="277"/>
      <c r="R37" s="277"/>
      <c r="S37" s="59"/>
    </row>
    <row r="38" spans="2:8" ht="17.25" customHeight="1">
      <c r="B38" s="81"/>
      <c r="C38" s="83" t="s">
        <v>58</v>
      </c>
      <c r="D38" s="83"/>
      <c r="E38" s="83"/>
      <c r="F38" s="83"/>
      <c r="G38" s="83"/>
      <c r="H38" s="83"/>
    </row>
    <row r="39" spans="2:9" ht="27.75" customHeight="1">
      <c r="B39" s="252" t="s">
        <v>59</v>
      </c>
      <c r="C39" s="252"/>
      <c r="D39" s="252" t="s">
        <v>101</v>
      </c>
      <c r="E39" s="252"/>
      <c r="G39" s="258" t="s">
        <v>84</v>
      </c>
      <c r="H39" s="258"/>
      <c r="I39" s="258"/>
    </row>
    <row r="40" spans="2:9" ht="19.5" customHeight="1">
      <c r="B40" s="262"/>
      <c r="C40" s="263"/>
      <c r="D40" s="253"/>
      <c r="E40" s="253"/>
      <c r="G40" s="261"/>
      <c r="H40" s="261"/>
      <c r="I40" s="261"/>
    </row>
    <row r="41" ht="12.75" customHeight="1"/>
    <row r="42" spans="2:5" ht="27.75" customHeight="1">
      <c r="B42" s="252" t="s">
        <v>60</v>
      </c>
      <c r="C42" s="252"/>
      <c r="D42" s="252" t="s">
        <v>61</v>
      </c>
      <c r="E42" s="252"/>
    </row>
    <row r="43" spans="2:16" ht="19.5" customHeight="1">
      <c r="B43" s="262"/>
      <c r="C43" s="263"/>
      <c r="D43" s="256"/>
      <c r="E43" s="256"/>
      <c r="G43" s="60"/>
      <c r="H43" s="60"/>
      <c r="I43" s="60"/>
      <c r="J43" s="60"/>
      <c r="P43" s="56"/>
    </row>
    <row r="44" spans="6:10" ht="12.75" customHeight="1">
      <c r="F44" s="92"/>
      <c r="G44" s="47"/>
      <c r="H44" s="47"/>
      <c r="I44" s="47"/>
      <c r="J44" s="47"/>
    </row>
    <row r="45" spans="2:12" ht="12.75">
      <c r="B45" s="189" t="s">
        <v>31</v>
      </c>
      <c r="C45" s="189"/>
      <c r="D45" s="189"/>
      <c r="E45" s="189"/>
      <c r="F45" s="47"/>
      <c r="G45" s="47"/>
      <c r="H45" s="47"/>
      <c r="I45" s="47"/>
      <c r="J45" s="47"/>
      <c r="K45" s="47"/>
      <c r="L45" s="47"/>
    </row>
    <row r="46" spans="2:12" ht="19.5" customHeight="1">
      <c r="B46" s="279" t="s">
        <v>252</v>
      </c>
      <c r="C46" s="280"/>
      <c r="D46" s="280"/>
      <c r="E46" s="281"/>
      <c r="F46" s="47"/>
      <c r="G46" s="47"/>
      <c r="H46" s="47"/>
      <c r="I46" s="47"/>
      <c r="J46" s="47"/>
      <c r="K46" s="47"/>
      <c r="L46" s="47"/>
    </row>
    <row r="47" spans="2:6" ht="12.75">
      <c r="B47" s="47"/>
      <c r="C47" s="47"/>
      <c r="D47" s="47"/>
      <c r="E47" s="47"/>
      <c r="F47" s="47"/>
    </row>
    <row r="48" spans="2:8" ht="25.5">
      <c r="B48" s="254" t="s">
        <v>254</v>
      </c>
      <c r="C48" s="255"/>
      <c r="D48" s="254" t="s">
        <v>225</v>
      </c>
      <c r="E48" s="255"/>
      <c r="F48" s="254" t="s">
        <v>32</v>
      </c>
      <c r="G48" s="255"/>
      <c r="H48" s="46" t="s">
        <v>33</v>
      </c>
    </row>
    <row r="49" spans="2:14" ht="19.5" customHeight="1">
      <c r="B49" s="151"/>
      <c r="C49" s="152"/>
      <c r="D49" s="151"/>
      <c r="E49" s="152"/>
      <c r="F49" s="259"/>
      <c r="G49" s="260"/>
      <c r="H49" s="144"/>
      <c r="N49" s="59"/>
    </row>
    <row r="50" ht="12.75">
      <c r="N50" s="59"/>
    </row>
    <row r="51" spans="2:33" ht="21" customHeight="1">
      <c r="B51" s="202" t="s">
        <v>226</v>
      </c>
      <c r="C51" s="202"/>
      <c r="D51" s="202"/>
      <c r="E51" s="202"/>
      <c r="F51" s="202"/>
      <c r="P51" s="116"/>
      <c r="Q51" s="116"/>
      <c r="S51" s="61"/>
      <c r="T51" s="61"/>
      <c r="AE51" s="61"/>
      <c r="AF51" s="61"/>
      <c r="AG51" s="61"/>
    </row>
    <row r="52" spans="2:15" ht="13.5" customHeight="1">
      <c r="B52" s="264" t="s">
        <v>214</v>
      </c>
      <c r="C52" s="264"/>
      <c r="D52" s="264"/>
      <c r="E52" s="264"/>
      <c r="F52" s="264"/>
      <c r="G52" s="63"/>
      <c r="K52" s="264" t="s">
        <v>62</v>
      </c>
      <c r="L52" s="264"/>
      <c r="M52" s="264"/>
      <c r="N52" s="264"/>
      <c r="O52" s="264"/>
    </row>
    <row r="53" spans="2:18" ht="15.75" customHeight="1">
      <c r="B53" s="265" t="s">
        <v>262</v>
      </c>
      <c r="C53" s="266"/>
      <c r="D53" s="266"/>
      <c r="E53" s="266"/>
      <c r="F53" s="266"/>
      <c r="G53" s="266"/>
      <c r="H53" s="266"/>
      <c r="I53" s="267"/>
      <c r="K53" s="265" t="s">
        <v>263</v>
      </c>
      <c r="L53" s="266"/>
      <c r="M53" s="266"/>
      <c r="N53" s="266"/>
      <c r="O53" s="266"/>
      <c r="P53" s="266"/>
      <c r="Q53" s="266"/>
      <c r="R53" s="267"/>
    </row>
    <row r="54" spans="2:18" ht="13.5" customHeight="1">
      <c r="B54" s="268"/>
      <c r="C54" s="269"/>
      <c r="D54" s="269"/>
      <c r="E54" s="269"/>
      <c r="F54" s="269"/>
      <c r="G54" s="269"/>
      <c r="H54" s="269"/>
      <c r="I54" s="270"/>
      <c r="K54" s="268"/>
      <c r="L54" s="269"/>
      <c r="M54" s="269"/>
      <c r="N54" s="269"/>
      <c r="O54" s="269"/>
      <c r="P54" s="269"/>
      <c r="Q54" s="269"/>
      <c r="R54" s="270"/>
    </row>
    <row r="55" spans="2:32" ht="16.5" customHeight="1">
      <c r="B55" s="132" t="s">
        <v>237</v>
      </c>
      <c r="C55" s="133"/>
      <c r="D55" s="133"/>
      <c r="E55" s="107"/>
      <c r="H55" s="126" t="s">
        <v>236</v>
      </c>
      <c r="I55" s="115"/>
      <c r="J55" s="115"/>
      <c r="AF55" s="48" t="s">
        <v>246</v>
      </c>
    </row>
    <row r="56" spans="2:31" ht="43.5" customHeight="1">
      <c r="B56" s="110" t="s">
        <v>130</v>
      </c>
      <c r="C56" s="213" t="s">
        <v>153</v>
      </c>
      <c r="D56" s="214"/>
      <c r="E56" s="214"/>
      <c r="F56" s="214"/>
      <c r="G56" s="149" t="s">
        <v>264</v>
      </c>
      <c r="H56" s="112" t="s">
        <v>146</v>
      </c>
      <c r="I56" s="136"/>
      <c r="J56" s="92"/>
      <c r="K56" s="157" t="s">
        <v>227</v>
      </c>
      <c r="L56" s="158"/>
      <c r="M56" s="158"/>
      <c r="N56" s="158"/>
      <c r="O56" s="159"/>
      <c r="P56" s="131" t="s">
        <v>220</v>
      </c>
      <c r="Q56" s="135" t="s">
        <v>63</v>
      </c>
      <c r="AE56" s="87" t="b">
        <f>IF(C56="Välj Exempelroll",TRUE,FALSE)</f>
        <v>0</v>
      </c>
    </row>
    <row r="57" spans="2:31" ht="37.5" customHeight="1">
      <c r="B57" s="111" t="s">
        <v>227</v>
      </c>
      <c r="C57" s="213"/>
      <c r="D57" s="214"/>
      <c r="E57" s="214"/>
      <c r="F57" s="198"/>
      <c r="G57" s="113"/>
      <c r="H57" s="112" t="s">
        <v>241</v>
      </c>
      <c r="I57" s="113"/>
      <c r="K57" s="257"/>
      <c r="L57" s="257"/>
      <c r="M57" s="257"/>
      <c r="N57" s="257"/>
      <c r="O57" s="257"/>
      <c r="P57" s="143"/>
      <c r="Q57" s="148">
        <f>+G57*I56</f>
        <v>0</v>
      </c>
      <c r="AE57" s="87" t="b">
        <f>AE56</f>
        <v>0</v>
      </c>
    </row>
    <row r="58" spans="2:31" ht="35.25" customHeight="1">
      <c r="B58" s="130" t="s">
        <v>229</v>
      </c>
      <c r="C58" s="197"/>
      <c r="D58" s="198"/>
      <c r="E58" s="130" t="s">
        <v>230</v>
      </c>
      <c r="F58" s="197"/>
      <c r="G58" s="198"/>
      <c r="H58" s="112" t="s">
        <v>228</v>
      </c>
      <c r="I58" s="113"/>
      <c r="AE58" s="87" t="b">
        <f>AE56</f>
        <v>0</v>
      </c>
    </row>
    <row r="59" spans="2:10" ht="16.5" customHeight="1">
      <c r="B59" s="132" t="s">
        <v>242</v>
      </c>
      <c r="C59" s="133"/>
      <c r="D59" s="133"/>
      <c r="E59" s="107"/>
      <c r="H59" s="126" t="s">
        <v>236</v>
      </c>
      <c r="I59" s="115"/>
      <c r="J59" s="115"/>
    </row>
    <row r="60" spans="2:31" ht="43.5" customHeight="1">
      <c r="B60" s="110" t="s">
        <v>130</v>
      </c>
      <c r="C60" s="213" t="s">
        <v>152</v>
      </c>
      <c r="D60" s="214"/>
      <c r="E60" s="214"/>
      <c r="F60" s="214"/>
      <c r="G60" s="149" t="s">
        <v>264</v>
      </c>
      <c r="H60" s="112" t="s">
        <v>146</v>
      </c>
      <c r="I60" s="136"/>
      <c r="J60" s="92"/>
      <c r="K60" s="157" t="s">
        <v>227</v>
      </c>
      <c r="L60" s="158"/>
      <c r="M60" s="158"/>
      <c r="N60" s="158"/>
      <c r="O60" s="159"/>
      <c r="P60" s="131" t="s">
        <v>220</v>
      </c>
      <c r="Q60" s="135" t="s">
        <v>63</v>
      </c>
      <c r="AE60" s="87" t="b">
        <f>IF(C60="Välj Exempelroll",TRUE,FALSE)</f>
        <v>1</v>
      </c>
    </row>
    <row r="61" spans="2:31" ht="37.5" customHeight="1">
      <c r="B61" s="111" t="s">
        <v>227</v>
      </c>
      <c r="C61" s="246"/>
      <c r="D61" s="247"/>
      <c r="E61" s="247"/>
      <c r="F61" s="247"/>
      <c r="G61" s="113"/>
      <c r="H61" s="112" t="s">
        <v>241</v>
      </c>
      <c r="I61" s="113"/>
      <c r="K61" s="209"/>
      <c r="L61" s="209"/>
      <c r="M61" s="209"/>
      <c r="N61" s="209"/>
      <c r="O61" s="209"/>
      <c r="P61" s="114"/>
      <c r="Q61" s="148">
        <f>+G61*I60</f>
        <v>0</v>
      </c>
      <c r="AE61" s="87" t="b">
        <f>AE60</f>
        <v>1</v>
      </c>
    </row>
    <row r="62" spans="2:31" ht="35.25" customHeight="1">
      <c r="B62" s="130" t="s">
        <v>229</v>
      </c>
      <c r="C62" s="197"/>
      <c r="D62" s="198"/>
      <c r="E62" s="130" t="s">
        <v>230</v>
      </c>
      <c r="F62" s="197"/>
      <c r="G62" s="198"/>
      <c r="H62" s="112" t="s">
        <v>228</v>
      </c>
      <c r="I62" s="113"/>
      <c r="AE62" s="87" t="b">
        <f>AE60</f>
        <v>1</v>
      </c>
    </row>
    <row r="63" spans="2:10" ht="16.5" customHeight="1">
      <c r="B63" s="132" t="s">
        <v>243</v>
      </c>
      <c r="C63" s="133"/>
      <c r="D63" s="133"/>
      <c r="E63" s="107"/>
      <c r="H63" s="126" t="s">
        <v>236</v>
      </c>
      <c r="I63" s="115"/>
      <c r="J63" s="115"/>
    </row>
    <row r="64" spans="2:31" ht="43.5" customHeight="1">
      <c r="B64" s="110" t="s">
        <v>130</v>
      </c>
      <c r="C64" s="213" t="s">
        <v>152</v>
      </c>
      <c r="D64" s="214"/>
      <c r="E64" s="214"/>
      <c r="F64" s="214"/>
      <c r="G64" s="149" t="s">
        <v>264</v>
      </c>
      <c r="H64" s="112" t="s">
        <v>146</v>
      </c>
      <c r="I64" s="136"/>
      <c r="J64" s="92"/>
      <c r="K64" s="157" t="s">
        <v>227</v>
      </c>
      <c r="L64" s="158"/>
      <c r="M64" s="158"/>
      <c r="N64" s="158"/>
      <c r="O64" s="159"/>
      <c r="P64" s="131" t="s">
        <v>220</v>
      </c>
      <c r="Q64" s="135" t="s">
        <v>63</v>
      </c>
      <c r="AE64" s="87" t="b">
        <f>IF(C64="Välj Exempelroll",TRUE,FALSE)</f>
        <v>1</v>
      </c>
    </row>
    <row r="65" spans="2:31" ht="37.5" customHeight="1">
      <c r="B65" s="111" t="s">
        <v>227</v>
      </c>
      <c r="C65" s="246"/>
      <c r="D65" s="247"/>
      <c r="E65" s="247"/>
      <c r="F65" s="247"/>
      <c r="G65" s="113"/>
      <c r="H65" s="112" t="s">
        <v>241</v>
      </c>
      <c r="I65" s="113"/>
      <c r="K65" s="209"/>
      <c r="L65" s="209"/>
      <c r="M65" s="209"/>
      <c r="N65" s="209"/>
      <c r="O65" s="209"/>
      <c r="P65" s="114"/>
      <c r="Q65" s="148">
        <f>+G65*I64</f>
        <v>0</v>
      </c>
      <c r="AE65" s="87" t="b">
        <f>AE64</f>
        <v>1</v>
      </c>
    </row>
    <row r="66" spans="2:31" ht="35.25" customHeight="1">
      <c r="B66" s="130" t="s">
        <v>229</v>
      </c>
      <c r="C66" s="197"/>
      <c r="D66" s="198"/>
      <c r="E66" s="130" t="s">
        <v>230</v>
      </c>
      <c r="F66" s="197"/>
      <c r="G66" s="198"/>
      <c r="H66" s="112" t="s">
        <v>228</v>
      </c>
      <c r="I66" s="113"/>
      <c r="AE66" s="87" t="b">
        <f>AE64</f>
        <v>1</v>
      </c>
    </row>
    <row r="67" spans="2:10" ht="16.5" customHeight="1">
      <c r="B67" s="132" t="s">
        <v>244</v>
      </c>
      <c r="C67" s="133"/>
      <c r="D67" s="133"/>
      <c r="E67" s="107"/>
      <c r="H67" s="126" t="s">
        <v>236</v>
      </c>
      <c r="I67" s="115"/>
      <c r="J67" s="115"/>
    </row>
    <row r="68" spans="2:31" ht="43.5" customHeight="1">
      <c r="B68" s="110" t="s">
        <v>130</v>
      </c>
      <c r="C68" s="213" t="s">
        <v>152</v>
      </c>
      <c r="D68" s="214"/>
      <c r="E68" s="214"/>
      <c r="F68" s="214"/>
      <c r="G68" s="149" t="s">
        <v>264</v>
      </c>
      <c r="H68" s="112" t="s">
        <v>146</v>
      </c>
      <c r="I68" s="136"/>
      <c r="J68" s="92"/>
      <c r="K68" s="157" t="s">
        <v>227</v>
      </c>
      <c r="L68" s="158"/>
      <c r="M68" s="158"/>
      <c r="N68" s="158"/>
      <c r="O68" s="159"/>
      <c r="P68" s="131" t="s">
        <v>220</v>
      </c>
      <c r="Q68" s="135" t="s">
        <v>63</v>
      </c>
      <c r="AE68" s="87" t="b">
        <f>IF(C68="Välj Exempelroll",TRUE,FALSE)</f>
        <v>1</v>
      </c>
    </row>
    <row r="69" spans="2:31" ht="37.5" customHeight="1">
      <c r="B69" s="111" t="s">
        <v>227</v>
      </c>
      <c r="C69" s="246"/>
      <c r="D69" s="247"/>
      <c r="E69" s="247"/>
      <c r="F69" s="247"/>
      <c r="G69" s="113"/>
      <c r="H69" s="112" t="s">
        <v>241</v>
      </c>
      <c r="I69" s="113"/>
      <c r="K69" s="209"/>
      <c r="L69" s="209"/>
      <c r="M69" s="209"/>
      <c r="N69" s="209"/>
      <c r="O69" s="209"/>
      <c r="P69" s="114"/>
      <c r="Q69" s="148">
        <f>+G69*I68</f>
        <v>0</v>
      </c>
      <c r="AE69" s="87" t="b">
        <f>AE68</f>
        <v>1</v>
      </c>
    </row>
    <row r="70" spans="2:31" ht="35.25" customHeight="1">
      <c r="B70" s="130" t="s">
        <v>229</v>
      </c>
      <c r="C70" s="197"/>
      <c r="D70" s="198"/>
      <c r="E70" s="130" t="s">
        <v>230</v>
      </c>
      <c r="F70" s="197"/>
      <c r="G70" s="198"/>
      <c r="H70" s="112" t="s">
        <v>228</v>
      </c>
      <c r="I70" s="113"/>
      <c r="AE70" s="87" t="b">
        <f>AE68</f>
        <v>1</v>
      </c>
    </row>
    <row r="71" spans="2:10" ht="16.5" customHeight="1">
      <c r="B71" s="132" t="s">
        <v>245</v>
      </c>
      <c r="C71" s="133"/>
      <c r="D71" s="133"/>
      <c r="E71" s="107"/>
      <c r="H71" s="126" t="s">
        <v>236</v>
      </c>
      <c r="I71" s="115"/>
      <c r="J71" s="115"/>
    </row>
    <row r="72" spans="2:31" ht="43.5" customHeight="1">
      <c r="B72" s="110" t="s">
        <v>130</v>
      </c>
      <c r="C72" s="213" t="s">
        <v>152</v>
      </c>
      <c r="D72" s="214"/>
      <c r="E72" s="214"/>
      <c r="F72" s="214"/>
      <c r="G72" s="149" t="s">
        <v>264</v>
      </c>
      <c r="H72" s="112" t="s">
        <v>146</v>
      </c>
      <c r="I72" s="136"/>
      <c r="J72" s="92"/>
      <c r="K72" s="157" t="s">
        <v>227</v>
      </c>
      <c r="L72" s="158"/>
      <c r="M72" s="158"/>
      <c r="N72" s="158"/>
      <c r="O72" s="159"/>
      <c r="P72" s="131" t="s">
        <v>220</v>
      </c>
      <c r="Q72" s="135" t="s">
        <v>63</v>
      </c>
      <c r="AE72" s="87" t="b">
        <f>IF(C72="Välj Exempelroll",TRUE,FALSE)</f>
        <v>1</v>
      </c>
    </row>
    <row r="73" spans="2:31" ht="37.5" customHeight="1">
      <c r="B73" s="111" t="s">
        <v>227</v>
      </c>
      <c r="C73" s="246"/>
      <c r="D73" s="247"/>
      <c r="E73" s="247"/>
      <c r="F73" s="247"/>
      <c r="G73" s="113"/>
      <c r="H73" s="112" t="s">
        <v>241</v>
      </c>
      <c r="I73" s="113"/>
      <c r="K73" s="209"/>
      <c r="L73" s="209"/>
      <c r="M73" s="209"/>
      <c r="N73" s="209"/>
      <c r="O73" s="209"/>
      <c r="P73" s="114"/>
      <c r="Q73" s="148">
        <f>+G73*I72</f>
        <v>0</v>
      </c>
      <c r="AE73" s="87" t="b">
        <f>AE72</f>
        <v>1</v>
      </c>
    </row>
    <row r="74" spans="2:32" ht="35.25" customHeight="1">
      <c r="B74" s="130" t="s">
        <v>229</v>
      </c>
      <c r="C74" s="197"/>
      <c r="D74" s="198"/>
      <c r="E74" s="130" t="s">
        <v>230</v>
      </c>
      <c r="F74" s="197"/>
      <c r="G74" s="198"/>
      <c r="H74" s="112" t="s">
        <v>228</v>
      </c>
      <c r="I74" s="113"/>
      <c r="AF74" s="87" t="b">
        <f>AE72</f>
        <v>1</v>
      </c>
    </row>
    <row r="75" spans="3:33" ht="6" customHeight="1">
      <c r="C75" s="97"/>
      <c r="H75" s="42"/>
      <c r="K75" s="60"/>
      <c r="L75" s="60"/>
      <c r="M75" s="60"/>
      <c r="N75" s="56"/>
      <c r="O75" s="56"/>
      <c r="P75" s="56"/>
      <c r="S75" s="61"/>
      <c r="T75" s="61"/>
      <c r="AE75" s="61"/>
      <c r="AF75" s="61"/>
      <c r="AG75" s="61"/>
    </row>
    <row r="76" spans="3:33" ht="15.75" customHeight="1">
      <c r="C76" s="97"/>
      <c r="K76" s="60"/>
      <c r="L76" s="60"/>
      <c r="M76" s="60"/>
      <c r="O76" s="56"/>
      <c r="P76" s="42" t="s">
        <v>78</v>
      </c>
      <c r="Q76" s="91">
        <f>SUM(Q57:Q73)</f>
        <v>0</v>
      </c>
      <c r="S76" s="61"/>
      <c r="T76" s="61"/>
      <c r="AE76" s="61"/>
      <c r="AF76" s="61"/>
      <c r="AG76" s="61"/>
    </row>
    <row r="77" s="105" customFormat="1" ht="12.75"/>
    <row r="78" spans="2:33" ht="21" customHeight="1">
      <c r="B78" s="202" t="s">
        <v>85</v>
      </c>
      <c r="C78" s="202"/>
      <c r="D78" s="202"/>
      <c r="E78" s="202"/>
      <c r="F78" s="202"/>
      <c r="P78" s="56"/>
      <c r="S78" s="61"/>
      <c r="T78" s="61"/>
      <c r="AE78" s="61"/>
      <c r="AG78" s="61"/>
    </row>
    <row r="79" spans="2:31" ht="17.25" customHeight="1">
      <c r="B79" s="65" t="s">
        <v>212</v>
      </c>
      <c r="C79" s="64"/>
      <c r="D79" s="64"/>
      <c r="E79" s="64"/>
      <c r="F79" s="64"/>
      <c r="G79" s="64"/>
      <c r="K79" s="65" t="s">
        <v>34</v>
      </c>
      <c r="L79" s="64"/>
      <c r="M79" s="64"/>
      <c r="N79" s="64"/>
      <c r="O79" s="196" t="str">
        <f>IF(LarmStatus,"Minst ett av de obligatoriska kraven är inte ifyllda eller besvarde med Nej","")</f>
        <v>Minst ett av de obligatoriska kraven är inte ifyllda eller besvarde med Nej</v>
      </c>
      <c r="P79" s="196"/>
      <c r="Q79" s="196"/>
      <c r="R79" s="196"/>
      <c r="S79" s="61"/>
      <c r="T79" s="61"/>
      <c r="AE79" s="61"/>
    </row>
    <row r="80" spans="2:31" ht="17.25" customHeight="1">
      <c r="B80" s="245" t="s">
        <v>238</v>
      </c>
      <c r="C80" s="245"/>
      <c r="D80" s="245"/>
      <c r="E80" s="245"/>
      <c r="F80" s="245"/>
      <c r="G80" s="245"/>
      <c r="H80" s="245"/>
      <c r="I80" s="245"/>
      <c r="K80" s="65"/>
      <c r="L80" s="64"/>
      <c r="M80" s="64"/>
      <c r="N80" s="64"/>
      <c r="O80" s="196"/>
      <c r="P80" s="196"/>
      <c r="Q80" s="196"/>
      <c r="R80" s="196"/>
      <c r="S80" s="61"/>
      <c r="T80" s="61"/>
      <c r="AE80" s="61"/>
    </row>
    <row r="81" spans="2:31" ht="14.25" customHeight="1">
      <c r="B81" s="137"/>
      <c r="C81" s="90"/>
      <c r="D81" s="90"/>
      <c r="E81" s="90"/>
      <c r="F81" s="90"/>
      <c r="G81" s="90"/>
      <c r="H81" s="129"/>
      <c r="I81" s="90"/>
      <c r="K81" s="65"/>
      <c r="L81" s="64"/>
      <c r="M81" s="64"/>
      <c r="N81" s="64"/>
      <c r="O81" s="64"/>
      <c r="P81" s="64"/>
      <c r="Q81" s="64"/>
      <c r="R81" s="64"/>
      <c r="S81" s="61"/>
      <c r="T81" s="61"/>
      <c r="AE81" s="61"/>
    </row>
    <row r="82" spans="2:31" ht="19.5" customHeight="1">
      <c r="B82" s="203" t="s">
        <v>213</v>
      </c>
      <c r="C82" s="204"/>
      <c r="D82" s="204"/>
      <c r="E82" s="204"/>
      <c r="F82" s="204"/>
      <c r="G82" s="204"/>
      <c r="H82" s="204"/>
      <c r="I82" s="205"/>
      <c r="K82" s="65"/>
      <c r="L82" s="64"/>
      <c r="M82" s="64"/>
      <c r="N82" s="64"/>
      <c r="O82" s="64"/>
      <c r="P82" s="64"/>
      <c r="Q82" s="64"/>
      <c r="R82" s="64"/>
      <c r="S82" s="61"/>
      <c r="T82" s="61"/>
      <c r="AE82" s="61"/>
    </row>
    <row r="83" spans="2:31" ht="17.25" customHeight="1">
      <c r="B83" s="210" t="s">
        <v>79</v>
      </c>
      <c r="C83" s="211"/>
      <c r="D83" s="211"/>
      <c r="E83" s="211"/>
      <c r="F83" s="211"/>
      <c r="G83" s="211"/>
      <c r="H83" s="211"/>
      <c r="I83" s="212"/>
      <c r="K83" s="68" t="s">
        <v>34</v>
      </c>
      <c r="L83" s="68"/>
      <c r="M83" s="68"/>
      <c r="N83" s="68"/>
      <c r="P83" s="64"/>
      <c r="Q83" s="69" t="s">
        <v>35</v>
      </c>
      <c r="R83" s="64"/>
      <c r="S83" s="61"/>
      <c r="T83" s="61"/>
      <c r="AE83" s="61"/>
    </row>
    <row r="84" spans="2:33" ht="17.25" customHeight="1">
      <c r="B84" s="216"/>
      <c r="C84" s="217"/>
      <c r="D84" s="217"/>
      <c r="E84" s="217"/>
      <c r="F84" s="217"/>
      <c r="G84" s="217"/>
      <c r="H84" s="217"/>
      <c r="I84" s="218"/>
      <c r="K84" s="164" t="s">
        <v>37</v>
      </c>
      <c r="L84" s="164"/>
      <c r="M84" s="164"/>
      <c r="N84" s="164"/>
      <c r="O84" s="164"/>
      <c r="P84" s="164"/>
      <c r="Q84" s="138"/>
      <c r="R84" s="64"/>
      <c r="S84" s="85"/>
      <c r="T84" s="61"/>
      <c r="AE84" s="86" t="s">
        <v>68</v>
      </c>
      <c r="AF84" s="87" t="b">
        <f>IF(B82&lt;&gt;"Välj Tjänst",TRUE,FALSE)</f>
        <v>0</v>
      </c>
      <c r="AG84" s="48" t="b">
        <f>IF(AND(AF84,Q84&lt;&gt;"Ja"),TRUE,FALSE)</f>
        <v>0</v>
      </c>
    </row>
    <row r="85" spans="2:32" ht="17.25" customHeight="1">
      <c r="B85" s="219"/>
      <c r="C85" s="220"/>
      <c r="D85" s="220"/>
      <c r="E85" s="220"/>
      <c r="F85" s="220"/>
      <c r="G85" s="220"/>
      <c r="H85" s="220"/>
      <c r="I85" s="221"/>
      <c r="K85" s="190" t="s">
        <v>38</v>
      </c>
      <c r="L85" s="191"/>
      <c r="M85" s="191"/>
      <c r="N85" s="191"/>
      <c r="O85" s="191"/>
      <c r="P85" s="191"/>
      <c r="Q85" s="192"/>
      <c r="R85" s="64"/>
      <c r="S85" s="85"/>
      <c r="T85" s="61"/>
      <c r="AE85" s="61"/>
      <c r="AF85" s="61"/>
    </row>
    <row r="86" spans="2:32" ht="17.25" customHeight="1">
      <c r="B86" s="222"/>
      <c r="C86" s="223"/>
      <c r="D86" s="223"/>
      <c r="E86" s="223"/>
      <c r="F86" s="223"/>
      <c r="G86" s="223"/>
      <c r="H86" s="223"/>
      <c r="I86" s="224"/>
      <c r="K86" s="193"/>
      <c r="L86" s="194"/>
      <c r="M86" s="194"/>
      <c r="N86" s="194"/>
      <c r="O86" s="194"/>
      <c r="P86" s="194"/>
      <c r="Q86" s="195"/>
      <c r="R86" s="64"/>
      <c r="S86" s="61"/>
      <c r="T86" s="61"/>
      <c r="AE86" s="61"/>
      <c r="AF86" s="61"/>
    </row>
    <row r="87" s="105" customFormat="1" ht="17.25" customHeight="1"/>
    <row r="88" spans="2:19" ht="19.5" customHeight="1">
      <c r="B88" s="203" t="s">
        <v>213</v>
      </c>
      <c r="C88" s="204"/>
      <c r="D88" s="204"/>
      <c r="E88" s="204"/>
      <c r="F88" s="204"/>
      <c r="G88" s="204"/>
      <c r="H88" s="204"/>
      <c r="I88" s="205"/>
      <c r="K88" s="65"/>
      <c r="L88" s="64"/>
      <c r="M88" s="64"/>
      <c r="N88" s="64"/>
      <c r="O88" s="64"/>
      <c r="P88" s="64"/>
      <c r="Q88" s="64"/>
      <c r="R88" s="64"/>
      <c r="S88" s="61"/>
    </row>
    <row r="89" spans="2:31" ht="17.25" customHeight="1">
      <c r="B89" s="210" t="s">
        <v>79</v>
      </c>
      <c r="C89" s="211"/>
      <c r="D89" s="211"/>
      <c r="E89" s="211"/>
      <c r="F89" s="211"/>
      <c r="G89" s="211"/>
      <c r="H89" s="211"/>
      <c r="I89" s="212"/>
      <c r="K89" s="68" t="s">
        <v>34</v>
      </c>
      <c r="L89" s="68"/>
      <c r="M89" s="68"/>
      <c r="N89" s="68"/>
      <c r="P89" s="64"/>
      <c r="Q89" s="69" t="s">
        <v>35</v>
      </c>
      <c r="R89" s="64"/>
      <c r="S89" s="61"/>
      <c r="T89" s="61"/>
      <c r="AE89" s="61"/>
    </row>
    <row r="90" spans="2:33" ht="17.25" customHeight="1">
      <c r="B90" s="216"/>
      <c r="C90" s="217"/>
      <c r="D90" s="217"/>
      <c r="E90" s="217"/>
      <c r="F90" s="217"/>
      <c r="G90" s="217"/>
      <c r="H90" s="217"/>
      <c r="I90" s="218"/>
      <c r="K90" s="164" t="s">
        <v>37</v>
      </c>
      <c r="L90" s="164"/>
      <c r="M90" s="164"/>
      <c r="N90" s="164"/>
      <c r="O90" s="164"/>
      <c r="P90" s="164"/>
      <c r="Q90" s="138"/>
      <c r="R90" s="64"/>
      <c r="S90" s="85"/>
      <c r="T90" s="61"/>
      <c r="AE90" s="86" t="s">
        <v>68</v>
      </c>
      <c r="AF90" s="87" t="b">
        <f>IF(B88&lt;&gt;"Välj Tjänst",TRUE,FALSE)</f>
        <v>0</v>
      </c>
      <c r="AG90" s="48" t="b">
        <f>IF(AND(AF90,Q90&lt;&gt;"Ja"),TRUE,FALSE)</f>
        <v>0</v>
      </c>
    </row>
    <row r="91" spans="2:32" ht="17.25" customHeight="1">
      <c r="B91" s="219"/>
      <c r="C91" s="220"/>
      <c r="D91" s="220"/>
      <c r="E91" s="220"/>
      <c r="F91" s="220"/>
      <c r="G91" s="220"/>
      <c r="H91" s="220"/>
      <c r="I91" s="221"/>
      <c r="K91" s="190" t="s">
        <v>38</v>
      </c>
      <c r="L91" s="191"/>
      <c r="M91" s="191"/>
      <c r="N91" s="191"/>
      <c r="O91" s="191"/>
      <c r="P91" s="191"/>
      <c r="Q91" s="192"/>
      <c r="R91" s="64"/>
      <c r="S91" s="85"/>
      <c r="T91" s="61"/>
      <c r="AE91" s="61"/>
      <c r="AF91" s="61"/>
    </row>
    <row r="92" spans="2:32" ht="17.25" customHeight="1">
      <c r="B92" s="222"/>
      <c r="C92" s="223"/>
      <c r="D92" s="223"/>
      <c r="E92" s="223"/>
      <c r="F92" s="223"/>
      <c r="G92" s="223"/>
      <c r="H92" s="223"/>
      <c r="I92" s="224"/>
      <c r="K92" s="193"/>
      <c r="L92" s="194"/>
      <c r="M92" s="194"/>
      <c r="N92" s="194"/>
      <c r="O92" s="194"/>
      <c r="P92" s="194"/>
      <c r="Q92" s="195"/>
      <c r="R92" s="64"/>
      <c r="S92" s="61"/>
      <c r="T92" s="61"/>
      <c r="AE92" s="61"/>
      <c r="AF92" s="61"/>
    </row>
    <row r="93" s="105" customFormat="1" ht="17.25" customHeight="1"/>
    <row r="94" spans="2:31" ht="19.5" customHeight="1">
      <c r="B94" s="203" t="s">
        <v>213</v>
      </c>
      <c r="C94" s="204"/>
      <c r="D94" s="204"/>
      <c r="E94" s="204"/>
      <c r="F94" s="204"/>
      <c r="G94" s="204"/>
      <c r="H94" s="204"/>
      <c r="I94" s="205"/>
      <c r="K94" s="65"/>
      <c r="L94" s="64"/>
      <c r="M94" s="64"/>
      <c r="N94" s="64"/>
      <c r="O94" s="64"/>
      <c r="P94" s="64"/>
      <c r="Q94" s="64"/>
      <c r="R94" s="64"/>
      <c r="S94" s="61"/>
      <c r="T94" s="61"/>
      <c r="AE94" s="61"/>
    </row>
    <row r="95" spans="2:31" ht="17.25" customHeight="1">
      <c r="B95" s="210" t="s">
        <v>79</v>
      </c>
      <c r="C95" s="211"/>
      <c r="D95" s="211"/>
      <c r="E95" s="211"/>
      <c r="F95" s="211"/>
      <c r="G95" s="211"/>
      <c r="H95" s="211"/>
      <c r="I95" s="212"/>
      <c r="K95" s="68" t="s">
        <v>34</v>
      </c>
      <c r="L95" s="68"/>
      <c r="M95" s="68"/>
      <c r="N95" s="68"/>
      <c r="P95" s="64"/>
      <c r="Q95" s="69" t="s">
        <v>35</v>
      </c>
      <c r="R95" s="64"/>
      <c r="S95" s="61"/>
      <c r="T95" s="61"/>
      <c r="AE95" s="61"/>
    </row>
    <row r="96" spans="2:33" ht="17.25" customHeight="1">
      <c r="B96" s="216"/>
      <c r="C96" s="217"/>
      <c r="D96" s="217"/>
      <c r="E96" s="217"/>
      <c r="F96" s="217"/>
      <c r="G96" s="217"/>
      <c r="H96" s="217"/>
      <c r="I96" s="218"/>
      <c r="K96" s="164" t="s">
        <v>37</v>
      </c>
      <c r="L96" s="164"/>
      <c r="M96" s="164"/>
      <c r="N96" s="164"/>
      <c r="O96" s="164"/>
      <c r="P96" s="164"/>
      <c r="Q96" s="138"/>
      <c r="R96" s="64"/>
      <c r="S96" s="85"/>
      <c r="T96" s="61"/>
      <c r="AE96" s="86" t="s">
        <v>68</v>
      </c>
      <c r="AF96" s="87" t="b">
        <f>IF(B94&lt;&gt;"Välj Tjänst",TRUE,FALSE)</f>
        <v>0</v>
      </c>
      <c r="AG96" s="48" t="b">
        <f>IF(AND(AF96,Q96&lt;&gt;"Ja"),TRUE,FALSE)</f>
        <v>0</v>
      </c>
    </row>
    <row r="97" spans="2:32" ht="17.25" customHeight="1">
      <c r="B97" s="219"/>
      <c r="C97" s="220"/>
      <c r="D97" s="220"/>
      <c r="E97" s="220"/>
      <c r="F97" s="220"/>
      <c r="G97" s="220"/>
      <c r="H97" s="220"/>
      <c r="I97" s="221"/>
      <c r="K97" s="190" t="s">
        <v>38</v>
      </c>
      <c r="L97" s="191"/>
      <c r="M97" s="191"/>
      <c r="N97" s="191"/>
      <c r="O97" s="191"/>
      <c r="P97" s="191"/>
      <c r="Q97" s="192"/>
      <c r="R97" s="64"/>
      <c r="S97" s="85"/>
      <c r="T97" s="61"/>
      <c r="AE97" s="61"/>
      <c r="AF97" s="61"/>
    </row>
    <row r="98" spans="2:32" ht="17.25" customHeight="1">
      <c r="B98" s="222"/>
      <c r="C98" s="223"/>
      <c r="D98" s="223"/>
      <c r="E98" s="223"/>
      <c r="F98" s="223"/>
      <c r="G98" s="223"/>
      <c r="H98" s="223"/>
      <c r="I98" s="224"/>
      <c r="K98" s="193"/>
      <c r="L98" s="194"/>
      <c r="M98" s="194"/>
      <c r="N98" s="194"/>
      <c r="O98" s="194"/>
      <c r="P98" s="194"/>
      <c r="Q98" s="195"/>
      <c r="R98" s="64"/>
      <c r="S98" s="61"/>
      <c r="T98" s="61"/>
      <c r="AE98" s="61"/>
      <c r="AF98" s="61"/>
    </row>
    <row r="99" s="105" customFormat="1" ht="17.25" customHeight="1"/>
    <row r="100" spans="2:31" ht="19.5" customHeight="1">
      <c r="B100" s="203" t="s">
        <v>213</v>
      </c>
      <c r="C100" s="204"/>
      <c r="D100" s="204"/>
      <c r="E100" s="204"/>
      <c r="F100" s="204"/>
      <c r="G100" s="204"/>
      <c r="H100" s="204"/>
      <c r="I100" s="205"/>
      <c r="K100" s="65"/>
      <c r="L100" s="64"/>
      <c r="M100" s="64"/>
      <c r="N100" s="64"/>
      <c r="O100" s="64"/>
      <c r="P100" s="64"/>
      <c r="Q100" s="64"/>
      <c r="R100" s="64"/>
      <c r="S100" s="61"/>
      <c r="T100" s="61"/>
      <c r="AE100" s="61"/>
    </row>
    <row r="101" spans="2:31" ht="17.25" customHeight="1">
      <c r="B101" s="210" t="s">
        <v>79</v>
      </c>
      <c r="C101" s="211"/>
      <c r="D101" s="211"/>
      <c r="E101" s="211"/>
      <c r="F101" s="211"/>
      <c r="G101" s="211"/>
      <c r="H101" s="211"/>
      <c r="I101" s="212"/>
      <c r="K101" s="68" t="s">
        <v>34</v>
      </c>
      <c r="L101" s="68"/>
      <c r="M101" s="68"/>
      <c r="N101" s="68"/>
      <c r="P101" s="64"/>
      <c r="Q101" s="69" t="s">
        <v>35</v>
      </c>
      <c r="R101" s="64"/>
      <c r="S101" s="61"/>
      <c r="T101" s="61"/>
      <c r="AE101" s="61"/>
    </row>
    <row r="102" spans="2:33" ht="17.25" customHeight="1">
      <c r="B102" s="216"/>
      <c r="C102" s="217"/>
      <c r="D102" s="217"/>
      <c r="E102" s="217"/>
      <c r="F102" s="217"/>
      <c r="G102" s="217"/>
      <c r="H102" s="217"/>
      <c r="I102" s="218"/>
      <c r="K102" s="164" t="s">
        <v>37</v>
      </c>
      <c r="L102" s="164"/>
      <c r="M102" s="164"/>
      <c r="N102" s="164"/>
      <c r="O102" s="164"/>
      <c r="P102" s="164"/>
      <c r="Q102" s="138"/>
      <c r="R102" s="64"/>
      <c r="S102" s="85"/>
      <c r="T102" s="61"/>
      <c r="AE102" s="86" t="s">
        <v>68</v>
      </c>
      <c r="AF102" s="87" t="b">
        <f>IF(B100&lt;&gt;"Välj Tjänst",TRUE,FALSE)</f>
        <v>0</v>
      </c>
      <c r="AG102" s="48" t="b">
        <f>IF(AND(AF102,Q102&lt;&gt;"Ja"),TRUE,FALSE)</f>
        <v>0</v>
      </c>
    </row>
    <row r="103" spans="2:32" ht="17.25" customHeight="1">
      <c r="B103" s="219"/>
      <c r="C103" s="220"/>
      <c r="D103" s="220"/>
      <c r="E103" s="220"/>
      <c r="F103" s="220"/>
      <c r="G103" s="220"/>
      <c r="H103" s="220"/>
      <c r="I103" s="221"/>
      <c r="K103" s="190" t="s">
        <v>38</v>
      </c>
      <c r="L103" s="191"/>
      <c r="M103" s="191"/>
      <c r="N103" s="191"/>
      <c r="O103" s="191"/>
      <c r="P103" s="191"/>
      <c r="Q103" s="192"/>
      <c r="R103" s="64"/>
      <c r="S103" s="85"/>
      <c r="T103" s="61"/>
      <c r="AE103" s="61"/>
      <c r="AF103" s="61"/>
    </row>
    <row r="104" spans="2:32" ht="17.25" customHeight="1">
      <c r="B104" s="222"/>
      <c r="C104" s="223"/>
      <c r="D104" s="223"/>
      <c r="E104" s="223"/>
      <c r="F104" s="223"/>
      <c r="G104" s="223"/>
      <c r="H104" s="223"/>
      <c r="I104" s="224"/>
      <c r="K104" s="193"/>
      <c r="L104" s="194"/>
      <c r="M104" s="194"/>
      <c r="N104" s="194"/>
      <c r="O104" s="194"/>
      <c r="P104" s="194"/>
      <c r="Q104" s="195"/>
      <c r="R104" s="64"/>
      <c r="S104" s="61"/>
      <c r="T104" s="61"/>
      <c r="AE104" s="61"/>
      <c r="AF104" s="61"/>
    </row>
    <row r="105" s="105" customFormat="1" ht="17.25" customHeight="1"/>
    <row r="106" spans="2:31" ht="19.5" customHeight="1">
      <c r="B106" s="203" t="s">
        <v>213</v>
      </c>
      <c r="C106" s="204"/>
      <c r="D106" s="204"/>
      <c r="E106" s="204"/>
      <c r="F106" s="204"/>
      <c r="G106" s="204"/>
      <c r="H106" s="204"/>
      <c r="I106" s="205"/>
      <c r="K106" s="65"/>
      <c r="L106" s="64"/>
      <c r="M106" s="64"/>
      <c r="N106" s="64"/>
      <c r="O106" s="64"/>
      <c r="P106" s="64"/>
      <c r="Q106" s="64"/>
      <c r="R106" s="64"/>
      <c r="S106" s="61"/>
      <c r="T106" s="61"/>
      <c r="AE106" s="61"/>
    </row>
    <row r="107" spans="2:31" ht="17.25" customHeight="1">
      <c r="B107" s="210" t="s">
        <v>79</v>
      </c>
      <c r="C107" s="211"/>
      <c r="D107" s="211"/>
      <c r="E107" s="211"/>
      <c r="F107" s="211"/>
      <c r="G107" s="211"/>
      <c r="H107" s="211"/>
      <c r="I107" s="212"/>
      <c r="K107" s="68" t="s">
        <v>34</v>
      </c>
      <c r="L107" s="68"/>
      <c r="M107" s="68"/>
      <c r="N107" s="68"/>
      <c r="P107" s="64"/>
      <c r="Q107" s="69" t="s">
        <v>35</v>
      </c>
      <c r="R107" s="64"/>
      <c r="S107" s="61"/>
      <c r="T107" s="61"/>
      <c r="AE107" s="61"/>
    </row>
    <row r="108" spans="2:33" ht="17.25" customHeight="1">
      <c r="B108" s="216"/>
      <c r="C108" s="217"/>
      <c r="D108" s="217"/>
      <c r="E108" s="217"/>
      <c r="F108" s="217"/>
      <c r="G108" s="217"/>
      <c r="H108" s="217"/>
      <c r="I108" s="218"/>
      <c r="K108" s="164" t="s">
        <v>37</v>
      </c>
      <c r="L108" s="164"/>
      <c r="M108" s="164"/>
      <c r="N108" s="164"/>
      <c r="O108" s="164"/>
      <c r="P108" s="164"/>
      <c r="Q108" s="138"/>
      <c r="R108" s="64"/>
      <c r="S108" s="85"/>
      <c r="T108" s="61"/>
      <c r="AE108" s="86" t="s">
        <v>68</v>
      </c>
      <c r="AF108" s="87" t="b">
        <f>IF(B106&lt;&gt;"Välj Tjänst",TRUE,FALSE)</f>
        <v>0</v>
      </c>
      <c r="AG108" s="48" t="b">
        <f>IF(AND(AF108,Q108&lt;&gt;"Ja"),TRUE,FALSE)</f>
        <v>0</v>
      </c>
    </row>
    <row r="109" spans="2:22" ht="17.25" customHeight="1">
      <c r="B109" s="219"/>
      <c r="C109" s="220"/>
      <c r="D109" s="220"/>
      <c r="E109" s="220"/>
      <c r="F109" s="220"/>
      <c r="G109" s="220"/>
      <c r="H109" s="220"/>
      <c r="I109" s="221"/>
      <c r="K109" s="190" t="s">
        <v>38</v>
      </c>
      <c r="L109" s="191"/>
      <c r="M109" s="191"/>
      <c r="N109" s="191"/>
      <c r="O109" s="191"/>
      <c r="P109" s="191"/>
      <c r="Q109" s="192"/>
      <c r="R109" s="64"/>
      <c r="S109" s="85"/>
      <c r="T109" s="61"/>
      <c r="U109" s="61"/>
      <c r="V109" s="61"/>
    </row>
    <row r="110" spans="2:22" ht="17.25" customHeight="1">
      <c r="B110" s="222"/>
      <c r="C110" s="223"/>
      <c r="D110" s="223"/>
      <c r="E110" s="223"/>
      <c r="F110" s="223"/>
      <c r="G110" s="223"/>
      <c r="H110" s="223"/>
      <c r="I110" s="224"/>
      <c r="K110" s="193"/>
      <c r="L110" s="194"/>
      <c r="M110" s="194"/>
      <c r="N110" s="194"/>
      <c r="O110" s="194"/>
      <c r="P110" s="194"/>
      <c r="Q110" s="195"/>
      <c r="R110" s="64"/>
      <c r="S110" s="61"/>
      <c r="T110" s="61"/>
      <c r="U110" s="61"/>
      <c r="V110" s="61"/>
    </row>
    <row r="111" s="105" customFormat="1" ht="48.75" customHeight="1"/>
    <row r="112" spans="2:23" ht="21" customHeight="1">
      <c r="B112" s="202" t="s">
        <v>100</v>
      </c>
      <c r="C112" s="202"/>
      <c r="D112" s="202"/>
      <c r="E112" s="202"/>
      <c r="F112" s="202"/>
      <c r="P112" s="56"/>
      <c r="S112" s="61"/>
      <c r="T112" s="61"/>
      <c r="U112" s="61"/>
      <c r="W112" s="61"/>
    </row>
    <row r="113" spans="2:23" ht="19.5" customHeight="1">
      <c r="B113" s="65" t="s">
        <v>65</v>
      </c>
      <c r="C113" s="64"/>
      <c r="D113" s="64"/>
      <c r="E113" s="64"/>
      <c r="F113" s="64"/>
      <c r="G113" s="64"/>
      <c r="K113" s="65" t="s">
        <v>65</v>
      </c>
      <c r="L113" s="64"/>
      <c r="M113" s="64"/>
      <c r="N113" s="64"/>
      <c r="O113" s="64"/>
      <c r="P113" s="66"/>
      <c r="U113" s="61"/>
      <c r="V113" s="61"/>
      <c r="W113" s="61"/>
    </row>
    <row r="114" spans="2:33" ht="19.5" customHeight="1">
      <c r="B114" s="189" t="s">
        <v>216</v>
      </c>
      <c r="C114" s="189"/>
      <c r="D114" s="189"/>
      <c r="E114" s="189"/>
      <c r="F114" s="189"/>
      <c r="G114" s="189"/>
      <c r="H114" s="189"/>
      <c r="I114" s="189"/>
      <c r="K114" s="164" t="s">
        <v>39</v>
      </c>
      <c r="L114" s="164"/>
      <c r="M114" s="164"/>
      <c r="N114" s="164"/>
      <c r="O114" s="141"/>
      <c r="P114" s="66"/>
      <c r="U114" s="61"/>
      <c r="AF114" s="87" t="b">
        <f>IF(COUNTA(B115:I117)&gt;0,TRUE,FALSE)</f>
        <v>0</v>
      </c>
      <c r="AG114" s="48" t="b">
        <f>IF(AND(AF114,O114&lt;&gt;"Ja"),TRUE,FALSE)</f>
        <v>0</v>
      </c>
    </row>
    <row r="115" spans="2:33" ht="19.5" customHeight="1">
      <c r="B115" s="178"/>
      <c r="C115" s="178"/>
      <c r="D115" s="178"/>
      <c r="E115" s="178"/>
      <c r="F115" s="178"/>
      <c r="G115" s="178"/>
      <c r="H115" s="178"/>
      <c r="I115" s="178"/>
      <c r="K115" s="64"/>
      <c r="L115" s="64"/>
      <c r="M115" s="64"/>
      <c r="N115" s="64"/>
      <c r="O115" s="64"/>
      <c r="P115" s="64"/>
      <c r="U115" s="61"/>
      <c r="AF115" s="61"/>
      <c r="AG115" s="61"/>
    </row>
    <row r="116" spans="2:33" ht="19.5" customHeight="1">
      <c r="B116" s="178"/>
      <c r="C116" s="178"/>
      <c r="D116" s="178"/>
      <c r="E116" s="178"/>
      <c r="F116" s="178"/>
      <c r="G116" s="178"/>
      <c r="H116" s="178"/>
      <c r="I116" s="178"/>
      <c r="K116" s="64"/>
      <c r="L116" s="64"/>
      <c r="M116" s="64"/>
      <c r="N116" s="64"/>
      <c r="O116" s="64"/>
      <c r="P116" s="64"/>
      <c r="U116" s="61"/>
      <c r="AF116" s="61"/>
      <c r="AG116" s="61"/>
    </row>
    <row r="117" spans="2:33" ht="19.5" customHeight="1">
      <c r="B117" s="178"/>
      <c r="C117" s="178"/>
      <c r="D117" s="178"/>
      <c r="E117" s="178"/>
      <c r="F117" s="178"/>
      <c r="G117" s="178"/>
      <c r="H117" s="178"/>
      <c r="I117" s="178"/>
      <c r="K117" s="64"/>
      <c r="L117" s="64"/>
      <c r="M117" s="64"/>
      <c r="N117" s="64"/>
      <c r="O117" s="64"/>
      <c r="P117" s="64"/>
      <c r="U117" s="61"/>
      <c r="AF117" s="61"/>
      <c r="AG117" s="61"/>
    </row>
    <row r="118" spans="2:33" ht="19.5" customHeight="1">
      <c r="B118" s="64"/>
      <c r="C118" s="64"/>
      <c r="D118" s="64"/>
      <c r="E118" s="64"/>
      <c r="F118" s="64"/>
      <c r="G118" s="64"/>
      <c r="H118" s="64"/>
      <c r="I118" s="64"/>
      <c r="J118" s="17"/>
      <c r="K118" s="17"/>
      <c r="L118" s="17"/>
      <c r="M118" s="17"/>
      <c r="N118" s="17"/>
      <c r="O118" s="17"/>
      <c r="P118" s="17"/>
      <c r="Q118" s="56"/>
      <c r="S118" s="61"/>
      <c r="T118" s="61"/>
      <c r="U118" s="61"/>
      <c r="AF118" s="61"/>
      <c r="AG118" s="61"/>
    </row>
    <row r="119" spans="2:33" ht="19.5" customHeight="1">
      <c r="B119" s="65" t="s">
        <v>215</v>
      </c>
      <c r="C119" s="64"/>
      <c r="D119" s="64"/>
      <c r="E119" s="64"/>
      <c r="F119" s="64"/>
      <c r="G119" s="64"/>
      <c r="K119" s="65" t="s">
        <v>66</v>
      </c>
      <c r="L119" s="64"/>
      <c r="M119" s="64"/>
      <c r="N119" s="64"/>
      <c r="O119" s="64"/>
      <c r="P119" s="66"/>
      <c r="U119" s="61"/>
      <c r="AF119" s="61"/>
      <c r="AG119" s="61"/>
    </row>
    <row r="120" spans="2:33" ht="19.5" customHeight="1">
      <c r="B120" s="189" t="s">
        <v>239</v>
      </c>
      <c r="C120" s="189"/>
      <c r="D120" s="189"/>
      <c r="E120" s="189"/>
      <c r="F120" s="189"/>
      <c r="G120" s="189"/>
      <c r="H120" s="189"/>
      <c r="I120" s="189"/>
      <c r="K120" s="164" t="s">
        <v>39</v>
      </c>
      <c r="L120" s="164"/>
      <c r="M120" s="164"/>
      <c r="N120" s="164"/>
      <c r="O120" s="141"/>
      <c r="P120" s="66"/>
      <c r="U120" s="61"/>
      <c r="AF120" s="87" t="b">
        <f>IF(COUNTA(B121:I123)&gt;0,TRUE,FALSE)</f>
        <v>0</v>
      </c>
      <c r="AG120" s="48" t="b">
        <f>IF(AND(AF120,O120&lt;&gt;"Ja"),TRUE,FALSE)</f>
        <v>0</v>
      </c>
    </row>
    <row r="121" spans="2:33" ht="19.5" customHeight="1">
      <c r="B121" s="178"/>
      <c r="C121" s="178"/>
      <c r="D121" s="178"/>
      <c r="E121" s="178"/>
      <c r="F121" s="178"/>
      <c r="G121" s="178"/>
      <c r="H121" s="178"/>
      <c r="I121" s="178"/>
      <c r="K121" s="64"/>
      <c r="L121" s="64"/>
      <c r="M121" s="64"/>
      <c r="N121" s="64"/>
      <c r="O121" s="64"/>
      <c r="P121" s="64"/>
      <c r="U121" s="61"/>
      <c r="AF121" s="61"/>
      <c r="AG121" s="61"/>
    </row>
    <row r="122" spans="2:33" ht="19.5" customHeight="1">
      <c r="B122" s="178"/>
      <c r="C122" s="178"/>
      <c r="D122" s="178"/>
      <c r="E122" s="178"/>
      <c r="F122" s="178"/>
      <c r="G122" s="178"/>
      <c r="H122" s="178"/>
      <c r="I122" s="178"/>
      <c r="K122" s="64"/>
      <c r="L122" s="64"/>
      <c r="M122" s="64"/>
      <c r="N122" s="64"/>
      <c r="O122" s="64"/>
      <c r="P122" s="64"/>
      <c r="U122" s="61"/>
      <c r="AF122" s="61"/>
      <c r="AG122" s="61"/>
    </row>
    <row r="123" spans="2:33" ht="19.5" customHeight="1">
      <c r="B123" s="178"/>
      <c r="C123" s="178"/>
      <c r="D123" s="178"/>
      <c r="E123" s="178"/>
      <c r="F123" s="178"/>
      <c r="G123" s="178"/>
      <c r="H123" s="178"/>
      <c r="I123" s="178"/>
      <c r="K123" s="64"/>
      <c r="L123" s="64"/>
      <c r="M123" s="64"/>
      <c r="N123" s="64"/>
      <c r="O123" s="64"/>
      <c r="P123" s="64"/>
      <c r="U123" s="61"/>
      <c r="AF123" s="61"/>
      <c r="AG123" s="61"/>
    </row>
    <row r="124" spans="2:33" ht="19.5" customHeight="1">
      <c r="B124" s="64"/>
      <c r="C124" s="64"/>
      <c r="D124" s="64"/>
      <c r="E124" s="64"/>
      <c r="F124" s="64"/>
      <c r="G124" s="64"/>
      <c r="K124" s="64"/>
      <c r="L124" s="64"/>
      <c r="M124" s="64"/>
      <c r="N124" s="64"/>
      <c r="O124" s="64"/>
      <c r="P124" s="64"/>
      <c r="U124" s="61"/>
      <c r="AF124" s="61"/>
      <c r="AG124" s="61"/>
    </row>
    <row r="125" spans="2:33" ht="17.25" customHeight="1">
      <c r="B125" s="84"/>
      <c r="C125" s="84"/>
      <c r="D125" s="84"/>
      <c r="E125" s="84"/>
      <c r="F125" s="84"/>
      <c r="G125" s="64"/>
      <c r="H125" s="71"/>
      <c r="I125" s="71"/>
      <c r="J125" s="71"/>
      <c r="K125" s="64"/>
      <c r="L125" s="64"/>
      <c r="M125" s="64"/>
      <c r="N125" s="64"/>
      <c r="O125" s="64"/>
      <c r="P125" s="70"/>
      <c r="Q125" s="56"/>
      <c r="S125" s="61"/>
      <c r="T125" s="61"/>
      <c r="U125" s="61"/>
      <c r="AF125" s="61"/>
      <c r="AG125" s="61"/>
    </row>
    <row r="126" spans="2:33" ht="17.25" customHeight="1">
      <c r="B126" s="57" t="s">
        <v>36</v>
      </c>
      <c r="C126" s="57"/>
      <c r="D126" s="57"/>
      <c r="E126" s="57"/>
      <c r="F126" s="57"/>
      <c r="G126" s="64"/>
      <c r="H126" s="64"/>
      <c r="I126" s="64"/>
      <c r="J126" s="64"/>
      <c r="K126" s="64"/>
      <c r="L126" s="64"/>
      <c r="M126" s="64"/>
      <c r="N126" s="64"/>
      <c r="O126" s="64"/>
      <c r="P126" s="70"/>
      <c r="S126" s="61"/>
      <c r="T126" s="61"/>
      <c r="U126" s="61"/>
      <c r="AF126" s="61"/>
      <c r="AG126" s="61"/>
    </row>
    <row r="127" spans="2:33" ht="33" customHeight="1">
      <c r="B127" s="189" t="s">
        <v>231</v>
      </c>
      <c r="C127" s="189"/>
      <c r="D127" s="189"/>
      <c r="E127" s="189"/>
      <c r="F127" s="189"/>
      <c r="G127" s="189"/>
      <c r="H127" s="189"/>
      <c r="I127" s="189"/>
      <c r="J127" s="189"/>
      <c r="K127" s="189"/>
      <c r="L127" s="189"/>
      <c r="M127" s="189"/>
      <c r="N127" s="189"/>
      <c r="O127" s="189"/>
      <c r="P127" s="189"/>
      <c r="Q127" s="189"/>
      <c r="R127" s="189"/>
      <c r="S127" s="61"/>
      <c r="T127" s="61"/>
      <c r="U127" s="61"/>
      <c r="AF127" s="61"/>
      <c r="AG127" s="61"/>
    </row>
    <row r="128" spans="2:33" ht="17.25" customHeight="1">
      <c r="B128" s="180"/>
      <c r="C128" s="181"/>
      <c r="D128" s="181"/>
      <c r="E128" s="181"/>
      <c r="F128" s="181"/>
      <c r="G128" s="181"/>
      <c r="H128" s="181"/>
      <c r="I128" s="181"/>
      <c r="J128" s="181"/>
      <c r="K128" s="181"/>
      <c r="L128" s="181"/>
      <c r="M128" s="181"/>
      <c r="N128" s="181"/>
      <c r="O128" s="181"/>
      <c r="P128" s="181"/>
      <c r="Q128" s="181"/>
      <c r="R128" s="182"/>
      <c r="S128" s="61"/>
      <c r="T128" s="61"/>
      <c r="U128" s="61"/>
      <c r="AF128" s="61"/>
      <c r="AG128" s="61"/>
    </row>
    <row r="129" spans="2:18" ht="12.75" customHeight="1">
      <c r="B129" s="183"/>
      <c r="C129" s="184"/>
      <c r="D129" s="184"/>
      <c r="E129" s="184"/>
      <c r="F129" s="184"/>
      <c r="G129" s="184"/>
      <c r="H129" s="184"/>
      <c r="I129" s="184"/>
      <c r="J129" s="184"/>
      <c r="K129" s="184"/>
      <c r="L129" s="184"/>
      <c r="M129" s="184"/>
      <c r="N129" s="184"/>
      <c r="O129" s="184"/>
      <c r="P129" s="184"/>
      <c r="Q129" s="184"/>
      <c r="R129" s="185"/>
    </row>
    <row r="130" spans="2:18" ht="12.75" customHeight="1">
      <c r="B130" s="183"/>
      <c r="C130" s="184"/>
      <c r="D130" s="184"/>
      <c r="E130" s="184"/>
      <c r="F130" s="184"/>
      <c r="G130" s="184"/>
      <c r="H130" s="184"/>
      <c r="I130" s="184"/>
      <c r="J130" s="184"/>
      <c r="K130" s="184"/>
      <c r="L130" s="184"/>
      <c r="M130" s="184"/>
      <c r="N130" s="184"/>
      <c r="O130" s="184"/>
      <c r="P130" s="184"/>
      <c r="Q130" s="184"/>
      <c r="R130" s="185"/>
    </row>
    <row r="131" spans="2:18" ht="12.75" customHeight="1">
      <c r="B131" s="186"/>
      <c r="C131" s="187"/>
      <c r="D131" s="187"/>
      <c r="E131" s="187"/>
      <c r="F131" s="187"/>
      <c r="G131" s="187"/>
      <c r="H131" s="187"/>
      <c r="I131" s="187"/>
      <c r="J131" s="187"/>
      <c r="K131" s="187"/>
      <c r="L131" s="187"/>
      <c r="M131" s="187"/>
      <c r="N131" s="187"/>
      <c r="O131" s="187"/>
      <c r="P131" s="187"/>
      <c r="Q131" s="187"/>
      <c r="R131" s="188"/>
    </row>
    <row r="132" s="47" customFormat="1" ht="12.75" customHeight="1"/>
    <row r="133" spans="2:14" ht="12.75" customHeight="1">
      <c r="B133" s="47"/>
      <c r="C133" s="47"/>
      <c r="D133" s="47"/>
      <c r="E133" s="47"/>
      <c r="F133" s="47"/>
      <c r="G133" s="47"/>
      <c r="H133" s="47"/>
      <c r="I133" s="47"/>
      <c r="J133" s="47"/>
      <c r="K133" s="47"/>
      <c r="L133" s="47"/>
      <c r="M133" s="47"/>
      <c r="N133" s="47"/>
    </row>
    <row r="134" spans="2:33" s="47" customFormat="1" ht="12.75" customHeight="1">
      <c r="B134" s="189" t="s">
        <v>218</v>
      </c>
      <c r="C134" s="189"/>
      <c r="D134" s="189"/>
      <c r="E134" s="189"/>
      <c r="F134" s="189"/>
      <c r="G134" s="189"/>
      <c r="H134" s="189"/>
      <c r="I134" s="189"/>
      <c r="J134" s="189"/>
      <c r="K134" s="189"/>
      <c r="L134" s="189"/>
      <c r="M134" s="189"/>
      <c r="N134" s="189"/>
      <c r="O134" s="189"/>
      <c r="P134" s="189"/>
      <c r="Q134" s="189"/>
      <c r="R134" s="248"/>
      <c r="AG134" s="48" t="b">
        <f>IF(R134&lt;&gt;"Ja",TRUE,FALSE)</f>
        <v>1</v>
      </c>
    </row>
    <row r="135" spans="2:18" s="47" customFormat="1" ht="12.75">
      <c r="B135" s="189"/>
      <c r="C135" s="189"/>
      <c r="D135" s="189"/>
      <c r="E135" s="189"/>
      <c r="F135" s="189"/>
      <c r="G135" s="189"/>
      <c r="H135" s="189"/>
      <c r="I135" s="189"/>
      <c r="J135" s="189"/>
      <c r="K135" s="189"/>
      <c r="L135" s="189"/>
      <c r="M135" s="189"/>
      <c r="N135" s="189"/>
      <c r="O135" s="189"/>
      <c r="P135" s="189"/>
      <c r="Q135" s="189"/>
      <c r="R135" s="248"/>
    </row>
    <row r="136" spans="17:21" s="47" customFormat="1" ht="12.75">
      <c r="Q136" s="72"/>
      <c r="R136" s="72"/>
      <c r="S136" s="72"/>
      <c r="T136" s="72"/>
      <c r="U136" s="72"/>
    </row>
    <row r="137" spans="2:18" s="47" customFormat="1" ht="15" customHeight="1">
      <c r="B137" s="65" t="s">
        <v>94</v>
      </c>
      <c r="C137" s="64"/>
      <c r="D137" s="64"/>
      <c r="K137" s="103"/>
      <c r="L137" s="67"/>
      <c r="M137" s="67"/>
      <c r="N137" s="67"/>
      <c r="O137" s="72"/>
      <c r="P137" s="72"/>
      <c r="Q137" s="72"/>
      <c r="R137" s="67"/>
    </row>
    <row r="138" spans="2:26" s="47" customFormat="1" ht="19.5" customHeight="1">
      <c r="B138" s="189" t="s">
        <v>217</v>
      </c>
      <c r="C138" s="189"/>
      <c r="D138" s="189"/>
      <c r="E138" s="189"/>
      <c r="F138" s="189"/>
      <c r="G138" s="189"/>
      <c r="H138" s="189"/>
      <c r="I138" s="189"/>
      <c r="Z138" s="104"/>
    </row>
    <row r="139" spans="2:9" s="47" customFormat="1" ht="19.5" customHeight="1">
      <c r="B139" s="178"/>
      <c r="C139" s="178"/>
      <c r="D139" s="178"/>
      <c r="E139" s="178"/>
      <c r="F139" s="178"/>
      <c r="G139" s="178"/>
      <c r="H139" s="178"/>
      <c r="I139" s="178"/>
    </row>
    <row r="140" spans="2:9" s="47" customFormat="1" ht="19.5" customHeight="1">
      <c r="B140" s="178"/>
      <c r="C140" s="178"/>
      <c r="D140" s="178"/>
      <c r="E140" s="178"/>
      <c r="F140" s="178"/>
      <c r="G140" s="178"/>
      <c r="H140" s="178"/>
      <c r="I140" s="178"/>
    </row>
    <row r="141" spans="2:9" s="47" customFormat="1" ht="19.5" customHeight="1">
      <c r="B141" s="199"/>
      <c r="C141" s="200"/>
      <c r="D141" s="200"/>
      <c r="E141" s="200"/>
      <c r="F141" s="200"/>
      <c r="G141" s="200"/>
      <c r="H141" s="200"/>
      <c r="I141" s="201"/>
    </row>
    <row r="142" spans="2:9" s="47" customFormat="1" ht="19.5" customHeight="1">
      <c r="B142" s="199"/>
      <c r="C142" s="200"/>
      <c r="D142" s="200"/>
      <c r="E142" s="200"/>
      <c r="F142" s="200"/>
      <c r="G142" s="200"/>
      <c r="H142" s="200"/>
      <c r="I142" s="201"/>
    </row>
    <row r="143" spans="2:9" s="47" customFormat="1" ht="19.5" customHeight="1">
      <c r="B143" s="199"/>
      <c r="C143" s="200"/>
      <c r="D143" s="200"/>
      <c r="E143" s="200"/>
      <c r="F143" s="200"/>
      <c r="G143" s="200"/>
      <c r="H143" s="200"/>
      <c r="I143" s="201"/>
    </row>
    <row r="144" spans="2:18" s="47" customFormat="1" ht="19.5" customHeight="1">
      <c r="B144" s="65"/>
      <c r="C144" s="64"/>
      <c r="D144" s="64"/>
      <c r="M144" s="75"/>
      <c r="N144" s="75"/>
      <c r="O144" s="75"/>
      <c r="P144" s="75"/>
      <c r="Q144" s="75"/>
      <c r="R144" s="75"/>
    </row>
    <row r="145" spans="2:18" s="47" customFormat="1" ht="19.5" customHeight="1">
      <c r="B145" s="65" t="s">
        <v>95</v>
      </c>
      <c r="C145" s="64"/>
      <c r="D145" s="64"/>
      <c r="K145" s="65" t="s">
        <v>40</v>
      </c>
      <c r="L145" s="64"/>
      <c r="M145" s="64"/>
      <c r="N145" s="64"/>
      <c r="R145" s="64"/>
    </row>
    <row r="146" spans="2:18" s="47" customFormat="1" ht="19.5" customHeight="1">
      <c r="B146" s="227" t="s">
        <v>219</v>
      </c>
      <c r="C146" s="249"/>
      <c r="D146" s="249"/>
      <c r="E146" s="249"/>
      <c r="F146" s="249"/>
      <c r="G146" s="249"/>
      <c r="H146" s="249"/>
      <c r="I146" s="250"/>
      <c r="K146" s="189" t="s">
        <v>34</v>
      </c>
      <c r="L146" s="189"/>
      <c r="M146" s="189"/>
      <c r="N146" s="189"/>
      <c r="O146" s="189"/>
      <c r="P146" s="189"/>
      <c r="Q146" s="189"/>
      <c r="R146" s="74" t="s">
        <v>35</v>
      </c>
    </row>
    <row r="147" spans="2:33" s="47" customFormat="1" ht="19.5" customHeight="1">
      <c r="B147" s="178"/>
      <c r="C147" s="178"/>
      <c r="D147" s="178"/>
      <c r="E147" s="178"/>
      <c r="F147" s="178"/>
      <c r="G147" s="178"/>
      <c r="H147" s="178"/>
      <c r="I147" s="178"/>
      <c r="K147" s="164" t="s">
        <v>41</v>
      </c>
      <c r="L147" s="164"/>
      <c r="M147" s="164"/>
      <c r="N147" s="164"/>
      <c r="O147" s="164"/>
      <c r="P147" s="164"/>
      <c r="Q147" s="164"/>
      <c r="R147" s="145"/>
      <c r="AF147" s="87" t="b">
        <f>IF(B147&lt;&gt;0,TRUE,FALSE)</f>
        <v>0</v>
      </c>
      <c r="AG147" s="48" t="b">
        <f>IF(AND(AF147,R147&lt;&gt;"Ja"),TRUE,FALSE)</f>
        <v>0</v>
      </c>
    </row>
    <row r="148" spans="2:33" s="47" customFormat="1" ht="19.5" customHeight="1">
      <c r="B148" s="178"/>
      <c r="C148" s="178"/>
      <c r="D148" s="178"/>
      <c r="E148" s="178"/>
      <c r="F148" s="178"/>
      <c r="G148" s="178"/>
      <c r="H148" s="178"/>
      <c r="I148" s="178"/>
      <c r="K148" s="164" t="s">
        <v>41</v>
      </c>
      <c r="L148" s="164"/>
      <c r="M148" s="164"/>
      <c r="N148" s="164"/>
      <c r="O148" s="164"/>
      <c r="P148" s="164"/>
      <c r="Q148" s="164"/>
      <c r="R148" s="145"/>
      <c r="AF148" s="87" t="b">
        <f>IF(B148&lt;&gt;0,TRUE,FALSE)</f>
        <v>0</v>
      </c>
      <c r="AG148" s="48" t="b">
        <f>IF(AND(AF148,R148&lt;&gt;"Ja"),TRUE,FALSE)</f>
        <v>0</v>
      </c>
    </row>
    <row r="149" spans="2:33" s="47" customFormat="1" ht="19.5" customHeight="1">
      <c r="B149" s="199"/>
      <c r="C149" s="200"/>
      <c r="D149" s="200"/>
      <c r="E149" s="200"/>
      <c r="F149" s="200"/>
      <c r="G149" s="200"/>
      <c r="H149" s="200"/>
      <c r="I149" s="201"/>
      <c r="K149" s="175" t="s">
        <v>41</v>
      </c>
      <c r="L149" s="176"/>
      <c r="M149" s="176"/>
      <c r="N149" s="176"/>
      <c r="O149" s="176"/>
      <c r="P149" s="176"/>
      <c r="Q149" s="177"/>
      <c r="R149" s="145"/>
      <c r="AF149" s="87" t="b">
        <f>IF(B149&lt;&gt;0,TRUE,FALSE)</f>
        <v>0</v>
      </c>
      <c r="AG149" s="48" t="b">
        <f>IF(AND(AF149,R149&lt;&gt;"Ja"),TRUE,FALSE)</f>
        <v>0</v>
      </c>
    </row>
    <row r="150" spans="2:33" s="47" customFormat="1" ht="19.5" customHeight="1">
      <c r="B150" s="199"/>
      <c r="C150" s="200"/>
      <c r="D150" s="200"/>
      <c r="E150" s="200"/>
      <c r="F150" s="200"/>
      <c r="G150" s="200"/>
      <c r="H150" s="200"/>
      <c r="I150" s="201"/>
      <c r="K150" s="175" t="s">
        <v>41</v>
      </c>
      <c r="L150" s="176"/>
      <c r="M150" s="176"/>
      <c r="N150" s="176"/>
      <c r="O150" s="176"/>
      <c r="P150" s="176"/>
      <c r="Q150" s="177"/>
      <c r="R150" s="145"/>
      <c r="AF150" s="87" t="b">
        <f>IF(B150&lt;&gt;0,TRUE,FALSE)</f>
        <v>0</v>
      </c>
      <c r="AG150" s="48" t="b">
        <f>IF(AND(AF150,R150&lt;&gt;"Ja"),TRUE,FALSE)</f>
        <v>0</v>
      </c>
    </row>
    <row r="151" spans="2:33" s="47" customFormat="1" ht="19.5" customHeight="1">
      <c r="B151" s="199"/>
      <c r="C151" s="200"/>
      <c r="D151" s="200"/>
      <c r="E151" s="200"/>
      <c r="F151" s="200"/>
      <c r="G151" s="200"/>
      <c r="H151" s="200"/>
      <c r="I151" s="201"/>
      <c r="K151" s="175" t="s">
        <v>41</v>
      </c>
      <c r="L151" s="176"/>
      <c r="M151" s="176"/>
      <c r="N151" s="176"/>
      <c r="O151" s="176"/>
      <c r="P151" s="176"/>
      <c r="Q151" s="177"/>
      <c r="R151" s="145"/>
      <c r="AF151" s="87" t="b">
        <f>IF(B151&lt;&gt;0,TRUE,FALSE)</f>
        <v>0</v>
      </c>
      <c r="AG151" s="48" t="b">
        <f>IF(AND(AF151,R151&lt;&gt;"Ja"),TRUE,FALSE)</f>
        <v>0</v>
      </c>
    </row>
    <row r="152" spans="2:21" s="47" customFormat="1" ht="19.5" customHeight="1">
      <c r="B152" s="65"/>
      <c r="C152" s="64"/>
      <c r="D152" s="64"/>
      <c r="H152" s="65"/>
      <c r="I152" s="64"/>
      <c r="J152" s="64"/>
      <c r="K152" s="64"/>
      <c r="L152" s="64"/>
      <c r="M152" s="62"/>
      <c r="N152" s="64"/>
      <c r="O152" s="64"/>
      <c r="P152" s="73"/>
      <c r="Q152" s="72"/>
      <c r="R152" s="72"/>
      <c r="S152" s="72"/>
      <c r="T152" s="72"/>
      <c r="U152" s="72"/>
    </row>
    <row r="153" spans="2:13" s="47" customFormat="1" ht="19.5" customHeight="1">
      <c r="B153" s="65"/>
      <c r="C153" s="64"/>
      <c r="D153" s="64"/>
      <c r="M153" s="62"/>
    </row>
    <row r="154" spans="11:33" s="47" customFormat="1" ht="19.5" customHeight="1">
      <c r="K154" s="65" t="s">
        <v>42</v>
      </c>
      <c r="M154" s="65"/>
      <c r="O154" s="65"/>
      <c r="P154" s="65"/>
      <c r="Q154" s="65"/>
      <c r="R154" s="65"/>
      <c r="S154" s="65"/>
      <c r="T154" s="65"/>
      <c r="U154" s="65"/>
      <c r="X154" s="65"/>
      <c r="Y154" s="65"/>
      <c r="Z154" s="65"/>
      <c r="AA154" s="65"/>
      <c r="AB154" s="65"/>
      <c r="AC154" s="65"/>
      <c r="AD154" s="65"/>
      <c r="AF154" s="65"/>
      <c r="AG154" s="65"/>
    </row>
    <row r="155" spans="2:33" s="47" customFormat="1" ht="27.75" customHeight="1">
      <c r="B155" s="189" t="s">
        <v>64</v>
      </c>
      <c r="C155" s="189"/>
      <c r="D155" s="189"/>
      <c r="E155" s="189"/>
      <c r="F155" s="189"/>
      <c r="G155" s="189"/>
      <c r="H155" s="189"/>
      <c r="I155" s="146"/>
      <c r="K155" s="207" t="s">
        <v>259</v>
      </c>
      <c r="L155" s="207"/>
      <c r="M155" s="207"/>
      <c r="N155" s="207"/>
      <c r="O155" s="207"/>
      <c r="P155" s="207"/>
      <c r="Q155" s="207"/>
      <c r="R155" s="207"/>
      <c r="S155" s="65"/>
      <c r="T155" s="65"/>
      <c r="U155" s="65"/>
      <c r="X155" s="65"/>
      <c r="Y155" s="65"/>
      <c r="Z155" s="65"/>
      <c r="AA155" s="65"/>
      <c r="AB155" s="65"/>
      <c r="AC155" s="65"/>
      <c r="AD155" s="65"/>
      <c r="AF155" s="65"/>
      <c r="AG155" s="65"/>
    </row>
    <row r="156" spans="11:33" s="47" customFormat="1" ht="41.25" customHeight="1">
      <c r="K156" s="207" t="str">
        <f>"Leverantören intygar att avropssvaret är giltigt minst den tid som avropande organisation angett ovan. "&amp;CHAR(10)&amp;"("&amp;TEXT(F42,"ÅÅÅÅ-MM-DD")&amp;")"</f>
        <v>Leverantören intygar att avropssvaret är giltigt minst den tid som avropande organisation angett ovan. 
(1900-01-00)</v>
      </c>
      <c r="L156" s="207"/>
      <c r="M156" s="207"/>
      <c r="N156" s="207"/>
      <c r="O156" s="207"/>
      <c r="P156" s="207"/>
      <c r="Q156" s="207"/>
      <c r="R156" s="207"/>
      <c r="S156" s="65"/>
      <c r="T156" s="65"/>
      <c r="U156" s="65"/>
      <c r="X156" s="65"/>
      <c r="Y156" s="65"/>
      <c r="Z156" s="65"/>
      <c r="AA156" s="65"/>
      <c r="AB156" s="65"/>
      <c r="AC156" s="65"/>
      <c r="AD156" s="65"/>
      <c r="AF156" s="65"/>
      <c r="AG156" s="65"/>
    </row>
    <row r="157" spans="2:33" s="47" customFormat="1" ht="15" customHeight="1">
      <c r="B157" s="95" t="s">
        <v>80</v>
      </c>
      <c r="K157" s="189" t="s">
        <v>43</v>
      </c>
      <c r="L157" s="189"/>
      <c r="M157" s="189"/>
      <c r="N157" s="189"/>
      <c r="O157" s="189"/>
      <c r="P157" s="189"/>
      <c r="Q157" s="189"/>
      <c r="R157" s="189"/>
      <c r="S157" s="65"/>
      <c r="T157" s="65"/>
      <c r="U157" s="65"/>
      <c r="X157" s="65"/>
      <c r="Y157" s="65"/>
      <c r="Z157" s="65"/>
      <c r="AA157" s="65"/>
      <c r="AB157" s="65"/>
      <c r="AC157" s="65"/>
      <c r="AD157" s="65"/>
      <c r="AF157" s="65"/>
      <c r="AG157" s="65"/>
    </row>
    <row r="158" spans="2:20" s="47" customFormat="1" ht="17.25" customHeight="1">
      <c r="B158" s="251" t="s">
        <v>269</v>
      </c>
      <c r="C158" s="251"/>
      <c r="D158" s="251"/>
      <c r="E158" s="251"/>
      <c r="F158" s="251"/>
      <c r="G158" s="251"/>
      <c r="H158" s="251"/>
      <c r="I158" s="251"/>
      <c r="K158" s="208"/>
      <c r="L158" s="208"/>
      <c r="M158" s="208"/>
      <c r="N158" s="208"/>
      <c r="O158" s="208"/>
      <c r="P158" s="208"/>
      <c r="Q158" s="208"/>
      <c r="R158" s="208"/>
      <c r="S158" s="76"/>
      <c r="T158" s="77"/>
    </row>
    <row r="159" spans="2:20" s="47" customFormat="1" ht="15" customHeight="1">
      <c r="B159" s="251"/>
      <c r="C159" s="251"/>
      <c r="D159" s="251"/>
      <c r="E159" s="251"/>
      <c r="F159" s="251"/>
      <c r="G159" s="251"/>
      <c r="H159" s="251"/>
      <c r="I159" s="251"/>
      <c r="K159" s="77"/>
      <c r="L159" s="77"/>
      <c r="M159" s="77"/>
      <c r="N159" s="77"/>
      <c r="O159" s="77"/>
      <c r="S159" s="78"/>
      <c r="T159" s="77"/>
    </row>
    <row r="160" spans="2:20" s="47" customFormat="1" ht="15" customHeight="1">
      <c r="B160" s="251"/>
      <c r="C160" s="251"/>
      <c r="D160" s="251"/>
      <c r="E160" s="251"/>
      <c r="F160" s="251"/>
      <c r="G160" s="251"/>
      <c r="H160" s="251"/>
      <c r="I160" s="251"/>
      <c r="K160" s="179" t="s">
        <v>44</v>
      </c>
      <c r="L160" s="179"/>
      <c r="M160" s="179"/>
      <c r="N160" s="179"/>
      <c r="O160" s="179"/>
      <c r="P160" s="179"/>
      <c r="Q160" s="179"/>
      <c r="R160" s="179"/>
      <c r="S160" s="79"/>
      <c r="T160" s="77"/>
    </row>
    <row r="161" spans="2:20" s="47" customFormat="1" ht="15" customHeight="1">
      <c r="B161" s="93"/>
      <c r="C161" s="93"/>
      <c r="D161" s="93"/>
      <c r="K161" s="206"/>
      <c r="L161" s="206"/>
      <c r="M161" s="206"/>
      <c r="N161" s="206"/>
      <c r="O161" s="206"/>
      <c r="P161" s="206"/>
      <c r="Q161" s="206"/>
      <c r="R161" s="206"/>
      <c r="S161" s="76"/>
      <c r="T161" s="77"/>
    </row>
    <row r="162" spans="2:20" s="47" customFormat="1" ht="30" customHeight="1">
      <c r="B162" s="96"/>
      <c r="C162" s="96"/>
      <c r="D162" s="96"/>
      <c r="K162" s="206"/>
      <c r="L162" s="206"/>
      <c r="M162" s="206"/>
      <c r="N162" s="206"/>
      <c r="O162" s="206"/>
      <c r="P162" s="206"/>
      <c r="Q162" s="206"/>
      <c r="R162" s="206"/>
      <c r="S162" s="78"/>
      <c r="T162" s="77"/>
    </row>
    <row r="163" spans="13:20" s="47" customFormat="1" ht="15" customHeight="1">
      <c r="M163" s="78"/>
      <c r="S163" s="78"/>
      <c r="T163" s="77"/>
    </row>
    <row r="164" spans="15:18" ht="28.5" customHeight="1">
      <c r="O164" s="170" t="str">
        <f>IF(LarmStatus,"Minst ett av de obligatoriska kraven är inte ifyllda eller besvarde med Nej","")</f>
        <v>Minst ett av de obligatoriska kraven är inte ifyllda eller besvarde med Nej</v>
      </c>
      <c r="P164" s="170"/>
      <c r="Q164" s="170"/>
      <c r="R164" s="170"/>
    </row>
  </sheetData>
  <sheetProtection password="D8CC" sheet="1" formatColumns="0" formatRows="0"/>
  <mergeCells count="194">
    <mergeCell ref="B12:D12"/>
    <mergeCell ref="B33:I33"/>
    <mergeCell ref="B25:I25"/>
    <mergeCell ref="B22:I22"/>
    <mergeCell ref="B14:G14"/>
    <mergeCell ref="Q14:R14"/>
    <mergeCell ref="B43:C43"/>
    <mergeCell ref="B31:I31"/>
    <mergeCell ref="B32:I32"/>
    <mergeCell ref="B15:G15"/>
    <mergeCell ref="B30:I30"/>
    <mergeCell ref="B16:D16"/>
    <mergeCell ref="Q16:R16"/>
    <mergeCell ref="B42:C42"/>
    <mergeCell ref="K36:R37"/>
    <mergeCell ref="N16:P16"/>
    <mergeCell ref="K17:M17"/>
    <mergeCell ref="E18:I18"/>
    <mergeCell ref="B18:D18"/>
    <mergeCell ref="B17:D17"/>
    <mergeCell ref="E16:G16"/>
    <mergeCell ref="H16:I16"/>
    <mergeCell ref="E17:G17"/>
    <mergeCell ref="K16:M16"/>
    <mergeCell ref="N17:P17"/>
    <mergeCell ref="C57:F57"/>
    <mergeCell ref="K52:O52"/>
    <mergeCell ref="B53:I54"/>
    <mergeCell ref="K53:R54"/>
    <mergeCell ref="D39:E39"/>
    <mergeCell ref="B19:D19"/>
    <mergeCell ref="K19:M19"/>
    <mergeCell ref="N19:R19"/>
    <mergeCell ref="B23:I23"/>
    <mergeCell ref="G39:I39"/>
    <mergeCell ref="F49:G49"/>
    <mergeCell ref="D49:E49"/>
    <mergeCell ref="G40:I40"/>
    <mergeCell ref="B40:C40"/>
    <mergeCell ref="D42:E42"/>
    <mergeCell ref="D48:E48"/>
    <mergeCell ref="B46:E46"/>
    <mergeCell ref="D43:E43"/>
    <mergeCell ref="C64:F64"/>
    <mergeCell ref="C73:F73"/>
    <mergeCell ref="C72:F72"/>
    <mergeCell ref="C68:F68"/>
    <mergeCell ref="K57:O57"/>
    <mergeCell ref="B52:F52"/>
    <mergeCell ref="B158:I160"/>
    <mergeCell ref="B150:I150"/>
    <mergeCell ref="K150:Q150"/>
    <mergeCell ref="K146:Q146"/>
    <mergeCell ref="K28:N28"/>
    <mergeCell ref="B143:I143"/>
    <mergeCell ref="B107:I107"/>
    <mergeCell ref="B39:C39"/>
    <mergeCell ref="B45:E45"/>
    <mergeCell ref="B94:I94"/>
    <mergeCell ref="B148:I148"/>
    <mergeCell ref="K148:Q148"/>
    <mergeCell ref="B95:I95"/>
    <mergeCell ref="B96:I98"/>
    <mergeCell ref="B106:I106"/>
    <mergeCell ref="B146:I146"/>
    <mergeCell ref="B141:I141"/>
    <mergeCell ref="B142:I142"/>
    <mergeCell ref="B147:I147"/>
    <mergeCell ref="R134:R135"/>
    <mergeCell ref="B101:I101"/>
    <mergeCell ref="B120:I120"/>
    <mergeCell ref="K97:Q98"/>
    <mergeCell ref="K90:P90"/>
    <mergeCell ref="K103:Q104"/>
    <mergeCell ref="B123:I123"/>
    <mergeCell ref="K147:Q147"/>
    <mergeCell ref="C60:F60"/>
    <mergeCell ref="C69:F69"/>
    <mergeCell ref="C58:D58"/>
    <mergeCell ref="B140:I140"/>
    <mergeCell ref="C61:F61"/>
    <mergeCell ref="C65:F65"/>
    <mergeCell ref="F58:G58"/>
    <mergeCell ref="F62:G62"/>
    <mergeCell ref="K4:R5"/>
    <mergeCell ref="B10:G10"/>
    <mergeCell ref="H10:I10"/>
    <mergeCell ref="B6:I6"/>
    <mergeCell ref="B4:I5"/>
    <mergeCell ref="B155:H155"/>
    <mergeCell ref="K155:R155"/>
    <mergeCell ref="B149:I149"/>
    <mergeCell ref="B138:I138"/>
    <mergeCell ref="B139:I139"/>
    <mergeCell ref="H14:I14"/>
    <mergeCell ref="K114:N114"/>
    <mergeCell ref="B116:I116"/>
    <mergeCell ref="B108:I110"/>
    <mergeCell ref="K109:Q110"/>
    <mergeCell ref="B114:I114"/>
    <mergeCell ref="B80:I80"/>
    <mergeCell ref="B82:I82"/>
    <mergeCell ref="B90:I92"/>
    <mergeCell ref="B84:I86"/>
    <mergeCell ref="B7:D7"/>
    <mergeCell ref="E7:I7"/>
    <mergeCell ref="O13:R13"/>
    <mergeCell ref="B8:I8"/>
    <mergeCell ref="B9:I9"/>
    <mergeCell ref="K10:P10"/>
    <mergeCell ref="E13:G13"/>
    <mergeCell ref="O12:R12"/>
    <mergeCell ref="H13:I13"/>
    <mergeCell ref="E12:G12"/>
    <mergeCell ref="B117:I117"/>
    <mergeCell ref="B115:I115"/>
    <mergeCell ref="B100:I100"/>
    <mergeCell ref="B102:I104"/>
    <mergeCell ref="K84:P84"/>
    <mergeCell ref="K11:P11"/>
    <mergeCell ref="H12:I12"/>
    <mergeCell ref="B11:G11"/>
    <mergeCell ref="H11:I11"/>
    <mergeCell ref="K14:N14"/>
    <mergeCell ref="C62:D62"/>
    <mergeCell ref="K61:O61"/>
    <mergeCell ref="E19:I19"/>
    <mergeCell ref="K69:O69"/>
    <mergeCell ref="K64:O64"/>
    <mergeCell ref="K68:O68"/>
    <mergeCell ref="B51:F51"/>
    <mergeCell ref="D40:E40"/>
    <mergeCell ref="F48:G48"/>
    <mergeCell ref="B48:C48"/>
    <mergeCell ref="O164:R164"/>
    <mergeCell ref="K161:R162"/>
    <mergeCell ref="K156:R156"/>
    <mergeCell ref="K158:R158"/>
    <mergeCell ref="K73:O73"/>
    <mergeCell ref="K65:O65"/>
    <mergeCell ref="B134:Q135"/>
    <mergeCell ref="K102:P102"/>
    <mergeCell ref="B89:I89"/>
    <mergeCell ref="C70:D70"/>
    <mergeCell ref="F66:G66"/>
    <mergeCell ref="B151:I151"/>
    <mergeCell ref="B112:F112"/>
    <mergeCell ref="K85:Q86"/>
    <mergeCell ref="B88:I88"/>
    <mergeCell ref="C74:D74"/>
    <mergeCell ref="C66:D66"/>
    <mergeCell ref="F70:G70"/>
    <mergeCell ref="B78:F78"/>
    <mergeCell ref="B83:I83"/>
    <mergeCell ref="B122:I122"/>
    <mergeCell ref="B121:I121"/>
    <mergeCell ref="K160:R160"/>
    <mergeCell ref="B128:R131"/>
    <mergeCell ref="B127:R127"/>
    <mergeCell ref="K72:O72"/>
    <mergeCell ref="K157:R157"/>
    <mergeCell ref="K91:Q92"/>
    <mergeCell ref="O79:R80"/>
    <mergeCell ref="F74:G74"/>
    <mergeCell ref="Q10:R10"/>
    <mergeCell ref="K22:N22"/>
    <mergeCell ref="K108:P108"/>
    <mergeCell ref="K151:Q151"/>
    <mergeCell ref="K149:Q149"/>
    <mergeCell ref="K56:O56"/>
    <mergeCell ref="Q11:R11"/>
    <mergeCell ref="O14:P14"/>
    <mergeCell ref="K12:N12"/>
    <mergeCell ref="K15:N15"/>
    <mergeCell ref="B3:E3"/>
    <mergeCell ref="K3:M3"/>
    <mergeCell ref="K96:P96"/>
    <mergeCell ref="K120:N120"/>
    <mergeCell ref="B36:I36"/>
    <mergeCell ref="H17:I17"/>
    <mergeCell ref="H15:I15"/>
    <mergeCell ref="O3:R3"/>
    <mergeCell ref="N18:R18"/>
    <mergeCell ref="F3:I3"/>
    <mergeCell ref="B49:C49"/>
    <mergeCell ref="K13:N13"/>
    <mergeCell ref="Q15:R15"/>
    <mergeCell ref="K18:M18"/>
    <mergeCell ref="Q17:R17"/>
    <mergeCell ref="K60:O60"/>
    <mergeCell ref="B24:I24"/>
    <mergeCell ref="C56:F56"/>
    <mergeCell ref="B13:D13"/>
    <mergeCell ref="O15:P15"/>
  </mergeCells>
  <conditionalFormatting sqref="R134:R135">
    <cfRule type="cellIs" priority="257" dxfId="13" operator="equal" stopIfTrue="1">
      <formula>"Nej"</formula>
    </cfRule>
  </conditionalFormatting>
  <conditionalFormatting sqref="K158:R158 K161:R162">
    <cfRule type="expression" priority="221" dxfId="6" stopIfTrue="1">
      <formula>$I$155="Ja"</formula>
    </cfRule>
  </conditionalFormatting>
  <conditionalFormatting sqref="O114">
    <cfRule type="expression" priority="14" dxfId="6" stopIfTrue="1">
      <formula>$AF$114=TRUE</formula>
    </cfRule>
    <cfRule type="cellIs" priority="169" dxfId="13" operator="equal" stopIfTrue="1">
      <formula>"Nej"</formula>
    </cfRule>
  </conditionalFormatting>
  <conditionalFormatting sqref="O120">
    <cfRule type="expression" priority="13" dxfId="6" stopIfTrue="1">
      <formula>$AF$120=TRUE</formula>
    </cfRule>
    <cfRule type="cellIs" priority="167" dxfId="13" operator="equal" stopIfTrue="1">
      <formula>"Nej"</formula>
    </cfRule>
  </conditionalFormatting>
  <conditionalFormatting sqref="D49:H49">
    <cfRule type="expression" priority="140" dxfId="5" stopIfTrue="1">
      <formula>$B$46="Leveransavtal"</formula>
    </cfRule>
  </conditionalFormatting>
  <conditionalFormatting sqref="B86:I86 B104:I104 B110:I110">
    <cfRule type="expression" priority="137" dxfId="5" stopIfTrue="1">
      <formula>B83&lt;&gt;Välj1</formula>
    </cfRule>
  </conditionalFormatting>
  <conditionalFormatting sqref="K85:N86 K91:N92 K97:N98 K103:N104 K109:N110 O110:Q110">
    <cfRule type="expression" priority="136" dxfId="6" stopIfTrue="1">
      <formula>Q84&lt;&gt;0</formula>
    </cfRule>
  </conditionalFormatting>
  <conditionalFormatting sqref="Q84">
    <cfRule type="expression" priority="135" dxfId="6" stopIfTrue="1">
      <formula>B82&lt;&gt;Välj1</formula>
    </cfRule>
  </conditionalFormatting>
  <conditionalFormatting sqref="Q90">
    <cfRule type="expression" priority="132" dxfId="6" stopIfTrue="1">
      <formula>B88&lt;&gt;Välj1</formula>
    </cfRule>
  </conditionalFormatting>
  <conditionalFormatting sqref="Q96">
    <cfRule type="expression" priority="126" dxfId="6" stopIfTrue="1">
      <formula>B94&lt;&gt;Välj1</formula>
    </cfRule>
  </conditionalFormatting>
  <conditionalFormatting sqref="R147:R151">
    <cfRule type="expression" priority="119" dxfId="6" stopIfTrue="1">
      <formula>B147&lt;&gt;0</formula>
    </cfRule>
  </conditionalFormatting>
  <conditionalFormatting sqref="N19:R19">
    <cfRule type="expression" priority="116" dxfId="6" stopIfTrue="1">
      <formula>$K$19="Nej"</formula>
    </cfRule>
  </conditionalFormatting>
  <conditionalFormatting sqref="Q102">
    <cfRule type="expression" priority="113" dxfId="6" stopIfTrue="1">
      <formula>B100&lt;&gt;Välj1</formula>
    </cfRule>
  </conditionalFormatting>
  <conditionalFormatting sqref="Q108">
    <cfRule type="expression" priority="110" dxfId="6" stopIfTrue="1">
      <formula>B106&lt;&gt;Välj1</formula>
    </cfRule>
  </conditionalFormatting>
  <conditionalFormatting sqref="B84:I84 B102:I102 B108:I108">
    <cfRule type="expression" priority="259" dxfId="5" stopIfTrue="1">
      <formula>B82&lt;&gt;Välj1</formula>
    </cfRule>
  </conditionalFormatting>
  <conditionalFormatting sqref="B85:I85 B103:I103 B109:I109">
    <cfRule type="expression" priority="261" dxfId="5" stopIfTrue="1">
      <formula>'2 Specifikation'!#REF!&lt;&gt;Välj1</formula>
    </cfRule>
  </conditionalFormatting>
  <conditionalFormatting sqref="B92:I92">
    <cfRule type="expression" priority="75" dxfId="5" stopIfTrue="1">
      <formula>B89&lt;&gt;Välj1</formula>
    </cfRule>
  </conditionalFormatting>
  <conditionalFormatting sqref="B90:I90">
    <cfRule type="expression" priority="76" dxfId="5" stopIfTrue="1">
      <formula>B88&lt;&gt;Välj1</formula>
    </cfRule>
  </conditionalFormatting>
  <conditionalFormatting sqref="B91:I91">
    <cfRule type="expression" priority="77" dxfId="5" stopIfTrue="1">
      <formula>'2 Specifikation'!#REF!&lt;&gt;Välj1</formula>
    </cfRule>
  </conditionalFormatting>
  <conditionalFormatting sqref="B98:I98">
    <cfRule type="expression" priority="72" dxfId="5" stopIfTrue="1">
      <formula>B95&lt;&gt;Välj1</formula>
    </cfRule>
  </conditionalFormatting>
  <conditionalFormatting sqref="B96:I96">
    <cfRule type="expression" priority="73" dxfId="5" stopIfTrue="1">
      <formula>B94&lt;&gt;Välj1</formula>
    </cfRule>
  </conditionalFormatting>
  <conditionalFormatting sqref="B97:I97">
    <cfRule type="expression" priority="74" dxfId="5" stopIfTrue="1">
      <formula>'2 Specifikation'!#REF!&lt;&gt;Välj1</formula>
    </cfRule>
  </conditionalFormatting>
  <conditionalFormatting sqref="O28">
    <cfRule type="cellIs" priority="70" dxfId="13" operator="equal" stopIfTrue="1">
      <formula>"Nej"</formula>
    </cfRule>
    <cfRule type="expression" priority="275" dxfId="6" stopIfTrue="1">
      <formula>$B$28="Ja"</formula>
    </cfRule>
  </conditionalFormatting>
  <conditionalFormatting sqref="O85:Q86 O91:Q92 O97:Q98 O103:Q104 O109:Q109">
    <cfRule type="expression" priority="277" dxfId="6" stopIfTrue="1">
      <formula>AE84="Nej"</formula>
    </cfRule>
  </conditionalFormatting>
  <conditionalFormatting sqref="C74:R74">
    <cfRule type="expression" priority="283" dxfId="0" stopIfTrue="1">
      <formula>$AF74</formula>
    </cfRule>
  </conditionalFormatting>
  <conditionalFormatting sqref="Q84 Q90 Q96 Q102 Q108">
    <cfRule type="expression" priority="53" dxfId="13" stopIfTrue="1">
      <formula>Q84="Nej"</formula>
    </cfRule>
  </conditionalFormatting>
  <conditionalFormatting sqref="C61 C58:Q59 C70:Q71 C66:Q67 C62:Q63 H56:Q57 C57 H60:Q61 H64:Q65 H68:Q69 H72:Q73">
    <cfRule type="expression" priority="48" dxfId="0" stopIfTrue="1">
      <formula>$AE56</formula>
    </cfRule>
  </conditionalFormatting>
  <conditionalFormatting sqref="C65">
    <cfRule type="expression" priority="47" dxfId="0" stopIfTrue="1">
      <formula>$AE65</formula>
    </cfRule>
  </conditionalFormatting>
  <conditionalFormatting sqref="C69">
    <cfRule type="expression" priority="46" dxfId="0" stopIfTrue="1">
      <formula>$AE69</formula>
    </cfRule>
  </conditionalFormatting>
  <conditionalFormatting sqref="C73">
    <cfRule type="expression" priority="45" dxfId="0" stopIfTrue="1">
      <formula>$AE73</formula>
    </cfRule>
  </conditionalFormatting>
  <conditionalFormatting sqref="C55:R55">
    <cfRule type="expression" priority="31" dxfId="0" stopIfTrue="1">
      <formula>$AF55</formula>
    </cfRule>
  </conditionalFormatting>
  <conditionalFormatting sqref="B31:I33">
    <cfRule type="expression" priority="17" dxfId="5" stopIfTrue="1">
      <formula>$B$28="Ja"</formula>
    </cfRule>
  </conditionalFormatting>
  <conditionalFormatting sqref="O22">
    <cfRule type="expression" priority="16" dxfId="6" stopIfTrue="1">
      <formula>$AF$22</formula>
    </cfRule>
  </conditionalFormatting>
  <conditionalFormatting sqref="B49:C49">
    <cfRule type="expression" priority="15" dxfId="5" stopIfTrue="1">
      <formula>$B$46="Leveransavtal"</formula>
    </cfRule>
  </conditionalFormatting>
  <conditionalFormatting sqref="G61">
    <cfRule type="expression" priority="5" dxfId="0" stopIfTrue="1">
      <formula>$AE61</formula>
    </cfRule>
  </conditionalFormatting>
  <conditionalFormatting sqref="G65">
    <cfRule type="expression" priority="4" dxfId="0" stopIfTrue="1">
      <formula>$AE65</formula>
    </cfRule>
  </conditionalFormatting>
  <conditionalFormatting sqref="G69">
    <cfRule type="expression" priority="3" dxfId="0" stopIfTrue="1">
      <formula>$AE69</formula>
    </cfRule>
  </conditionalFormatting>
  <conditionalFormatting sqref="G73">
    <cfRule type="expression" priority="2" dxfId="0" stopIfTrue="1">
      <formula>$AE73</formula>
    </cfRule>
  </conditionalFormatting>
  <conditionalFormatting sqref="G57">
    <cfRule type="expression" priority="1" dxfId="0" stopIfTrue="1">
      <formula>$AE57</formula>
    </cfRule>
  </conditionalFormatting>
  <dataValidations count="16">
    <dataValidation type="list" allowBlank="1" showInputMessage="1" showErrorMessage="1" sqref="O120 O22 O114 L152 R134 I155 Q102 Q84 Q90 Q96 R147:R151 Q108 K19 O28 B28">
      <formula1>"Ja,Nej"</formula1>
    </dataValidation>
    <dataValidation errorStyle="information" type="date" allowBlank="1" showInputMessage="1" showErrorMessage="1" promptTitle="Datum" prompt="Datum i datumformatet ÅÅÅÅ-MM-DD alternativt texten &quot;Ej tillämpligt&quot;&#10;" errorTitle="Fel" error="Ange datum i datumformatet ÅÅÅÅ-MM-DD och får inte vara tidigare än 2012-01-01 eller senare än 2016-01-01&#10;Alternativt texten &quot;Ej tillämpligt&quot;&#10;" sqref="D49:E49">
      <formula1>40544</formula1>
      <formula2>72686</formula2>
    </dataValidation>
    <dataValidation type="list" allowBlank="1" showInputMessage="1" showErrorMessage="1" sqref="H49">
      <formula1>"Mån,År"</formula1>
    </dataValidation>
    <dataValidation type="decimal" allowBlank="1" showInputMessage="1" showErrorMessage="1" error="Talet måste vara mellan 0 och 100" sqref="F49:G49">
      <formula1>0</formula1>
      <formula2>100</formula2>
    </dataValidation>
    <dataValidation errorStyle="information" type="date" allowBlank="1" showInputMessage="1" showErrorMessage="1" promptTitle="Datum" prompt="Datum i datumformatet ÅÅÅÅ-MM-DD" errorTitle="Fel" error="Ange datum i datumformatet ÅÅÅÅ-MM-DD" sqref="D43">
      <formula1>40817</formula1>
      <formula2>42308</formula2>
    </dataValidation>
    <dataValidation errorStyle="information" type="date" allowBlank="1" showInputMessage="1" showErrorMessage="1" promptTitle="Datum" prompt="Datum i datumformatet ÅÅÅÅ-MM-DD&#10;Som tumregel vid komplexa avrop kan det anses rimligt med minst 14 arbetsdagars svarstid och vid mindre komplexa avrop är motsvarande svarstid sju arbetsdagar." errorTitle="Fel" error="Fel datumformat.&#10;Ange datum i datumformatet ÅÅÅÅ-MM-DD Alternativt texten &quot;Ej tillämpligt&quot;&#10;" sqref="B43">
      <formula1>40817</formula1>
      <formula2>42308</formula2>
    </dataValidation>
    <dataValidation errorStyle="information" type="date" allowBlank="1" showInputMessage="1" showErrorMessage="1" promptTitle="Datum" prompt="Datum i datumformatet ÅÅÅÅ-MM-DD" errorTitle="Fel" error="Ogiltigt datum.&#10;Datum anges i datumformatet ÅÅÅÅ-MM-DD och får inte vara senare än datumet &quot;Sista dag för avropssvar&quot;" sqref="B40">
      <formula1>40909</formula1>
      <formula2>B43</formula2>
    </dataValidation>
    <dataValidation errorStyle="information" type="date" allowBlank="1" showInputMessage="1" showErrorMessage="1" promptTitle="Datum" prompt="Datum i datumformatet ÅÅÅÅ-MM-DD" errorTitle="Fel" error="Ogiltigt datum.&#10;Datum anges i datumformatet ÅÅÅÅ-MM-DD och får inte vara senare än datumet &quot;Sista dag för avropssvar&quot;" sqref="D40">
      <formula1>40817</formula1>
      <formula2>D43</formula2>
    </dataValidation>
    <dataValidation type="list" allowBlank="1" showInputMessage="1" showErrorMessage="1" prompt="Välj i listan genom att klicka på pilen till höger." sqref="B46:E46">
      <formula1>"Välj typ av kontrakt,Enstaka beställning,Leveransavtal"</formula1>
    </dataValidation>
    <dataValidation type="list" allowBlank="1" showInputMessage="1" showErrorMessage="1" sqref="B82:I82 B88:I88 B94:I94 B100:I100 B106:I106">
      <formula1>ListvalNrProduktTjänst</formula1>
    </dataValidation>
    <dataValidation type="list" allowBlank="1" showInputMessage="1" showErrorMessage="1" prompt="Klicka på pilen till höger för val i lista." sqref="C8:I8 E7:I7">
      <formula1>TblRegion</formula1>
    </dataValidation>
    <dataValidation type="list" allowBlank="1" showInputMessage="1" showErrorMessage="1" prompt="Klicka på pilen till höger för val i lista." sqref="C64 C68 C60 C56 C72">
      <formula1>INDEX(Exempelrollval,,KompValNr1)</formula1>
    </dataValidation>
    <dataValidation type="list" allowBlank="1" showInputMessage="1" showErrorMessage="1" prompt="Klicka på pilen till höger för val i lista." sqref="B36:I36">
      <formula1>TblAnbudsområde</formula1>
    </dataValidation>
    <dataValidation allowBlank="1" showInputMessage="1" showErrorMessage="1" prompt="ÅÅÅÅ-MM-DD&#10;" sqref="C58:D58 F58:G58 C70:D70 F70:G70 C62:D62 F62:G62 C66:D66 F66:G66 C74:D74 F74:G74"/>
    <dataValidation type="list" allowBlank="1" showInputMessage="1" showErrorMessage="1" sqref="I57 I69 I61 I65 I73">
      <formula1>"Nivå 2,Nivå 3,Nivå 4,Nivå 5"</formula1>
    </dataValidation>
    <dataValidation errorStyle="information" allowBlank="1" showInputMessage="1" showErrorMessage="1" promptTitle="Datum" prompt="Datum i datumformatet ÅÅÅÅ-MM-DD alternativt texten &quot;Ej tillämpligt&quot;&#10;" error="&#10;" sqref="B49:C49"/>
  </dataValidations>
  <hyperlinks>
    <hyperlink ref="H55" location="Information!A3" display="Förklaring Nivå 1-5"/>
    <hyperlink ref="H59" location="Information!A3" display="Förklaring Nivå 1-5"/>
    <hyperlink ref="H63" location="Information!A3" display="Förklaring Nivå 1-5"/>
    <hyperlink ref="H67" location="Information!A3" display="Förklaring Nivå 1-5"/>
    <hyperlink ref="H71" location="Information!A3" display="Förklaring Nivå 1-5"/>
  </hyperlinks>
  <printOptions/>
  <pageMargins left="0.5905511811023623" right="0.5905511811023623" top="0.3937007874015748" bottom="0.3937007874015748" header="0.5118110236220472" footer="0.1968503937007874"/>
  <pageSetup fitToHeight="0" fitToWidth="1" horizontalDpi="600" verticalDpi="600" orientation="landscape" paperSize="9" scale="72" r:id="rId2"/>
  <headerFooter alignWithMargins="0">
    <oddFooter>&amp;R&amp;P (&amp;N)</oddFooter>
  </headerFooter>
  <rowBreaks count="5" manualBreakCount="5">
    <brk id="34" max="17" man="1"/>
    <brk id="50" max="17" man="1"/>
    <brk id="77" max="17" man="1"/>
    <brk id="111" max="17" man="1"/>
    <brk id="153" max="17" man="1"/>
  </rowBreaks>
  <drawing r:id="rId1"/>
</worksheet>
</file>

<file path=xl/worksheets/sheet3.xml><?xml version="1.0" encoding="utf-8"?>
<worksheet xmlns="http://schemas.openxmlformats.org/spreadsheetml/2006/main" xmlns:r="http://schemas.openxmlformats.org/officeDocument/2006/relationships">
  <sheetPr codeName="Sheet13"/>
  <dimension ref="A1:M45"/>
  <sheetViews>
    <sheetView showGridLines="0" zoomScalePageLayoutView="90" workbookViewId="0" topLeftCell="A1">
      <selection activeCell="P15" sqref="P15"/>
    </sheetView>
  </sheetViews>
  <sheetFormatPr defaultColWidth="9.140625" defaultRowHeight="12.75"/>
  <cols>
    <col min="1" max="1" width="2.57421875" style="5" customWidth="1"/>
    <col min="2" max="2" width="50.28125" style="5" customWidth="1"/>
    <col min="3" max="3" width="3.140625" style="5" customWidth="1"/>
    <col min="4" max="4" width="50.28125" style="5" customWidth="1"/>
    <col min="5" max="5" width="9.140625" style="5" customWidth="1"/>
    <col min="6" max="6" width="13.140625" style="5" customWidth="1"/>
    <col min="7" max="16384" width="9.140625" style="5" customWidth="1"/>
  </cols>
  <sheetData>
    <row r="1" spans="4:9" ht="17.25" customHeight="1">
      <c r="D1" s="42" t="str">
        <f>"Avrop nr: "&amp;'2 Specifikation'!E17</f>
        <v>Avrop nr: xxxx</v>
      </c>
      <c r="F1" s="44"/>
      <c r="G1" s="43"/>
      <c r="H1" s="43"/>
      <c r="I1" s="43"/>
    </row>
    <row r="2" spans="7:9" ht="17.25" customHeight="1">
      <c r="G2" s="43"/>
      <c r="H2" s="43"/>
      <c r="I2" s="43"/>
    </row>
    <row r="3" spans="2:9" ht="17.25" customHeight="1">
      <c r="B3" s="94"/>
      <c r="G3" s="43"/>
      <c r="H3" s="43"/>
      <c r="I3" s="43"/>
    </row>
    <row r="4" spans="7:9" ht="12.75">
      <c r="G4" s="43"/>
      <c r="H4" s="43"/>
      <c r="I4" s="43"/>
    </row>
    <row r="5" spans="2:13" ht="25.5" customHeight="1">
      <c r="B5" s="45" t="s">
        <v>56</v>
      </c>
      <c r="C5" s="45"/>
      <c r="D5" s="45"/>
      <c r="G5" s="43"/>
      <c r="H5" s="43"/>
      <c r="I5" s="43"/>
      <c r="J5" s="35"/>
      <c r="K5" s="35"/>
      <c r="L5" s="35"/>
      <c r="M5" s="35"/>
    </row>
    <row r="6" spans="2:13" ht="48.75" customHeight="1">
      <c r="B6" s="295" t="str">
        <f>"Detta kontrakt reglerar avrop från ramavtalsområde "&amp;'1 Försättssida'!A14&amp;", "&amp;'1 Försättssida'!A16</f>
        <v>Detta kontrakt reglerar avrop från ramavtalsområde IT-Konsulttjänster, Resurskonsulter 2013, 96-76-2012</v>
      </c>
      <c r="C6" s="296"/>
      <c r="D6" s="296"/>
      <c r="F6" s="44"/>
      <c r="G6" s="43"/>
      <c r="H6" s="43"/>
      <c r="I6" s="43"/>
      <c r="J6" s="35"/>
      <c r="K6" s="35"/>
      <c r="L6" s="35"/>
      <c r="M6" s="35"/>
    </row>
    <row r="7" spans="2:13" ht="25.5" customHeight="1">
      <c r="B7" s="33" t="s">
        <v>55</v>
      </c>
      <c r="C7" s="33"/>
      <c r="D7" s="33"/>
      <c r="J7" s="35"/>
      <c r="K7" s="35"/>
      <c r="L7" s="35"/>
      <c r="M7" s="35"/>
    </row>
    <row r="8" spans="2:13" ht="45.75" customHeight="1">
      <c r="B8" s="207" t="s">
        <v>54</v>
      </c>
      <c r="C8" s="207"/>
      <c r="D8" s="207"/>
      <c r="G8" s="42"/>
      <c r="J8" s="35"/>
      <c r="K8" s="35"/>
      <c r="L8" s="35"/>
      <c r="M8" s="35"/>
    </row>
    <row r="9" spans="2:13" ht="18">
      <c r="B9" s="207" t="s">
        <v>53</v>
      </c>
      <c r="C9" s="207"/>
      <c r="D9" s="207"/>
      <c r="J9" s="35"/>
      <c r="K9" s="35"/>
      <c r="L9" s="35"/>
      <c r="M9" s="35"/>
    </row>
    <row r="10" spans="2:13" ht="18">
      <c r="B10" s="207" t="s">
        <v>253</v>
      </c>
      <c r="C10" s="207"/>
      <c r="D10" s="207"/>
      <c r="G10" s="41"/>
      <c r="J10" s="35"/>
      <c r="K10" s="35"/>
      <c r="L10" s="35"/>
      <c r="M10" s="35"/>
    </row>
    <row r="11" spans="2:13" ht="31.5" customHeight="1">
      <c r="B11" s="207" t="s">
        <v>52</v>
      </c>
      <c r="C11" s="207"/>
      <c r="D11" s="207"/>
      <c r="J11" s="35"/>
      <c r="K11" s="35"/>
      <c r="L11" s="35"/>
      <c r="M11" s="35"/>
    </row>
    <row r="12" spans="2:13" ht="41.25" customHeight="1">
      <c r="B12" s="285" t="s">
        <v>51</v>
      </c>
      <c r="C12" s="285"/>
      <c r="D12" s="285"/>
      <c r="J12" s="35"/>
      <c r="K12" s="35"/>
      <c r="L12" s="35"/>
      <c r="M12" s="35"/>
    </row>
    <row r="13" spans="2:13" ht="25.5" customHeight="1">
      <c r="B13" s="40"/>
      <c r="C13" s="37"/>
      <c r="D13" s="37"/>
      <c r="J13" s="35"/>
      <c r="K13" s="35"/>
      <c r="L13" s="35"/>
      <c r="M13" s="35"/>
    </row>
    <row r="14" spans="2:8" ht="21.75">
      <c r="B14" s="286" t="s">
        <v>50</v>
      </c>
      <c r="C14" s="287"/>
      <c r="D14" s="288"/>
      <c r="H14" s="39"/>
    </row>
    <row r="15" spans="2:8" ht="41.25" customHeight="1">
      <c r="B15" s="289"/>
      <c r="C15" s="290"/>
      <c r="D15" s="291"/>
      <c r="H15" s="36"/>
    </row>
    <row r="16" spans="2:8" ht="41.25" customHeight="1">
      <c r="B16" s="292"/>
      <c r="C16" s="293"/>
      <c r="D16" s="294"/>
      <c r="H16" s="36"/>
    </row>
    <row r="17" spans="2:13" ht="25.5" customHeight="1">
      <c r="B17" s="38"/>
      <c r="C17" s="37"/>
      <c r="D17" s="37"/>
      <c r="H17" s="36"/>
      <c r="J17" s="35"/>
      <c r="K17" s="35"/>
      <c r="L17" s="35"/>
      <c r="M17" s="35"/>
    </row>
    <row r="18" spans="2:4" s="34" customFormat="1" ht="24" customHeight="1">
      <c r="B18" s="33" t="s">
        <v>42</v>
      </c>
      <c r="C18" s="33"/>
      <c r="D18" s="33"/>
    </row>
    <row r="19" spans="2:4" ht="67.5" customHeight="1">
      <c r="B19" s="207" t="s">
        <v>49</v>
      </c>
      <c r="C19" s="207"/>
      <c r="D19" s="207"/>
    </row>
    <row r="20" spans="2:4" ht="26.25" customHeight="1">
      <c r="B20" s="20"/>
      <c r="C20" s="20"/>
      <c r="D20" s="20"/>
    </row>
    <row r="21" spans="1:5" s="19" customFormat="1" ht="18" customHeight="1">
      <c r="A21" s="5"/>
      <c r="B21" s="18" t="s">
        <v>48</v>
      </c>
      <c r="C21" s="28"/>
      <c r="D21" s="18" t="s">
        <v>47</v>
      </c>
      <c r="E21" s="33"/>
    </row>
    <row r="22" spans="1:4" s="19" customFormat="1" ht="23.25" customHeight="1">
      <c r="A22" s="5"/>
      <c r="B22" s="89">
        <f>'2 Specifikation'!B11</f>
        <v>0</v>
      </c>
      <c r="C22" s="28"/>
      <c r="D22" s="140">
        <f>'2 Specifikation'!K11</f>
        <v>0</v>
      </c>
    </row>
    <row r="23" spans="1:4" s="19" customFormat="1" ht="12.75" customHeight="1">
      <c r="A23" s="5"/>
      <c r="B23" s="32" t="s">
        <v>46</v>
      </c>
      <c r="C23" s="28"/>
      <c r="D23" s="32" t="s">
        <v>46</v>
      </c>
    </row>
    <row r="24" spans="1:4" s="19" customFormat="1" ht="18" customHeight="1">
      <c r="A24" s="5"/>
      <c r="B24" s="31">
        <f>'2 Specifikation'!H11</f>
        <v>0</v>
      </c>
      <c r="C24" s="28"/>
      <c r="D24" s="30">
        <f>'2 Specifikation'!Q11</f>
        <v>0</v>
      </c>
    </row>
    <row r="25" spans="1:4" s="19" customFormat="1" ht="44.25" customHeight="1">
      <c r="A25" s="5"/>
      <c r="B25" s="29"/>
      <c r="C25" s="28"/>
      <c r="D25" s="28"/>
    </row>
    <row r="26" spans="2:4" s="19" customFormat="1" ht="12.75">
      <c r="B26" s="25" t="s">
        <v>43</v>
      </c>
      <c r="D26" s="25" t="s">
        <v>43</v>
      </c>
    </row>
    <row r="27" spans="2:4" s="19" customFormat="1" ht="28.5" customHeight="1">
      <c r="B27" s="27"/>
      <c r="D27" s="26"/>
    </row>
    <row r="28" spans="1:4" ht="16.5" customHeight="1">
      <c r="A28" s="19"/>
      <c r="B28" s="19"/>
      <c r="C28" s="19"/>
      <c r="D28" s="19"/>
    </row>
    <row r="29" spans="1:4" ht="25.5">
      <c r="A29" s="19"/>
      <c r="B29" s="88" t="s">
        <v>69</v>
      </c>
      <c r="C29" s="19"/>
      <c r="D29" s="88" t="s">
        <v>70</v>
      </c>
    </row>
    <row r="30" spans="1:4" ht="12.75">
      <c r="A30" s="19"/>
      <c r="B30" s="24"/>
      <c r="C30" s="19"/>
      <c r="D30" s="23"/>
    </row>
    <row r="31" spans="1:4" ht="12.75">
      <c r="A31" s="19"/>
      <c r="B31" s="22"/>
      <c r="C31" s="19"/>
      <c r="D31" s="21"/>
    </row>
    <row r="32" spans="1:4" ht="12.75">
      <c r="A32" s="20"/>
      <c r="B32" s="20"/>
      <c r="C32" s="20"/>
      <c r="D32" s="19"/>
    </row>
    <row r="33" spans="2:4" ht="15.75" customHeight="1">
      <c r="B33" s="18" t="s">
        <v>255</v>
      </c>
      <c r="C33" s="18"/>
      <c r="D33" s="18"/>
    </row>
    <row r="34" spans="2:4" ht="12.75">
      <c r="B34" s="282"/>
      <c r="C34" s="283"/>
      <c r="D34" s="284"/>
    </row>
    <row r="35" spans="2:4" ht="12.75">
      <c r="B35" s="282"/>
      <c r="C35" s="283"/>
      <c r="D35" s="284"/>
    </row>
    <row r="36" spans="2:4" ht="12.75">
      <c r="B36" s="282"/>
      <c r="C36" s="283"/>
      <c r="D36" s="284"/>
    </row>
    <row r="37" spans="2:4" ht="12.75">
      <c r="B37" s="282"/>
      <c r="C37" s="283"/>
      <c r="D37" s="284"/>
    </row>
    <row r="38" spans="2:4" ht="12.75">
      <c r="B38" s="282"/>
      <c r="C38" s="283"/>
      <c r="D38" s="284"/>
    </row>
    <row r="39" ht="12.75"/>
    <row r="40" spans="2:4" ht="15.75" customHeight="1">
      <c r="B40" s="18" t="s">
        <v>45</v>
      </c>
      <c r="C40" s="18"/>
      <c r="D40" s="18"/>
    </row>
    <row r="41" spans="2:4" ht="12.75">
      <c r="B41" s="282"/>
      <c r="C41" s="283"/>
      <c r="D41" s="284"/>
    </row>
    <row r="42" spans="2:4" ht="12.75">
      <c r="B42" s="282"/>
      <c r="C42" s="283"/>
      <c r="D42" s="284"/>
    </row>
    <row r="43" spans="2:4" ht="12.75">
      <c r="B43" s="282"/>
      <c r="C43" s="283"/>
      <c r="D43" s="284"/>
    </row>
    <row r="44" spans="2:4" ht="12.75">
      <c r="B44" s="282"/>
      <c r="C44" s="283"/>
      <c r="D44" s="284"/>
    </row>
    <row r="45" spans="2:4" ht="12.75">
      <c r="B45" s="282"/>
      <c r="C45" s="283"/>
      <c r="D45" s="284"/>
    </row>
  </sheetData>
  <sheetProtection password="D8CC" sheet="1" formatColumns="0" formatRows="0"/>
  <mergeCells count="19">
    <mergeCell ref="B45:D45"/>
    <mergeCell ref="B19:D19"/>
    <mergeCell ref="B41:D41"/>
    <mergeCell ref="B14:D14"/>
    <mergeCell ref="B15:D16"/>
    <mergeCell ref="B6:D6"/>
    <mergeCell ref="B42:D42"/>
    <mergeCell ref="B43:D43"/>
    <mergeCell ref="B44:D44"/>
    <mergeCell ref="B8:D8"/>
    <mergeCell ref="B34:D34"/>
    <mergeCell ref="B35:D35"/>
    <mergeCell ref="B36:D36"/>
    <mergeCell ref="B37:D37"/>
    <mergeCell ref="B38:D38"/>
    <mergeCell ref="B9:D9"/>
    <mergeCell ref="B10:D10"/>
    <mergeCell ref="B11:D11"/>
    <mergeCell ref="B12:D12"/>
  </mergeCells>
  <printOptions/>
  <pageMargins left="0.7480314960629921" right="0.7480314960629921" top="0.3937007874015748" bottom="0.984251968503937" header="0.5118110236220472" footer="0.5118110236220472"/>
  <pageSetup fitToHeight="2" horizontalDpi="600" verticalDpi="600" orientation="portrait" paperSize="9" scale="80" r:id="rId1"/>
  <headerFooter alignWithMargins="0">
    <oddFooter>&amp;R&amp;P (&amp;N)</oddFooter>
  </headerFooter>
</worksheet>
</file>

<file path=xl/worksheets/sheet4.xml><?xml version="1.0" encoding="utf-8"?>
<worksheet xmlns="http://schemas.openxmlformats.org/spreadsheetml/2006/main" xmlns:r="http://schemas.openxmlformats.org/officeDocument/2006/relationships">
  <sheetPr codeName="Blad2"/>
  <dimension ref="A3:A46"/>
  <sheetViews>
    <sheetView showGridLines="0" zoomScalePageLayoutView="0" workbookViewId="0" topLeftCell="A1">
      <selection activeCell="H30" sqref="H30"/>
    </sheetView>
  </sheetViews>
  <sheetFormatPr defaultColWidth="9.140625" defaultRowHeight="12.75"/>
  <cols>
    <col min="1" max="1" width="119.28125" style="128" customWidth="1"/>
  </cols>
  <sheetData>
    <row r="3" ht="12.75">
      <c r="A3" s="127" t="s">
        <v>235</v>
      </c>
    </row>
    <row r="4" ht="51">
      <c r="A4" s="125" t="s">
        <v>210</v>
      </c>
    </row>
    <row r="6" ht="12.75">
      <c r="A6" s="127" t="s">
        <v>206</v>
      </c>
    </row>
    <row r="7" ht="12.75">
      <c r="A7" s="128" t="s">
        <v>207</v>
      </c>
    </row>
    <row r="8" ht="12.75">
      <c r="A8" s="128" t="s">
        <v>208</v>
      </c>
    </row>
    <row r="9" ht="12.75">
      <c r="A9" s="128" t="s">
        <v>209</v>
      </c>
    </row>
    <row r="10" ht="38.25">
      <c r="A10" s="125" t="s">
        <v>211</v>
      </c>
    </row>
    <row r="12" ht="12.75">
      <c r="A12" s="127" t="s">
        <v>185</v>
      </c>
    </row>
    <row r="13" ht="12.75">
      <c r="A13" s="128" t="s">
        <v>186</v>
      </c>
    </row>
    <row r="14" ht="12.75">
      <c r="A14" s="128" t="s">
        <v>187</v>
      </c>
    </row>
    <row r="15" ht="12.75">
      <c r="A15" s="128" t="s">
        <v>188</v>
      </c>
    </row>
    <row r="16" ht="12.75">
      <c r="A16" s="128" t="s">
        <v>189</v>
      </c>
    </row>
    <row r="18" ht="12.75">
      <c r="A18" s="127" t="s">
        <v>137</v>
      </c>
    </row>
    <row r="19" ht="12.75">
      <c r="A19" s="125" t="s">
        <v>256</v>
      </c>
    </row>
    <row r="20" ht="12.75">
      <c r="A20" s="125" t="s">
        <v>257</v>
      </c>
    </row>
    <row r="21" ht="12.75">
      <c r="A21" s="125" t="s">
        <v>190</v>
      </c>
    </row>
    <row r="22" ht="12.75">
      <c r="A22" s="125" t="s">
        <v>258</v>
      </c>
    </row>
    <row r="24" ht="12.75">
      <c r="A24" s="127" t="s">
        <v>138</v>
      </c>
    </row>
    <row r="25" ht="12.75">
      <c r="A25" s="125" t="s">
        <v>191</v>
      </c>
    </row>
    <row r="26" ht="12.75">
      <c r="A26" s="125" t="s">
        <v>192</v>
      </c>
    </row>
    <row r="27" ht="12.75">
      <c r="A27" s="125" t="s">
        <v>190</v>
      </c>
    </row>
    <row r="28" ht="12.75">
      <c r="A28" s="125" t="s">
        <v>193</v>
      </c>
    </row>
    <row r="29" ht="12.75">
      <c r="A29" s="125"/>
    </row>
    <row r="30" ht="12.75">
      <c r="A30" s="127" t="s">
        <v>139</v>
      </c>
    </row>
    <row r="31" ht="12.75">
      <c r="A31" s="125" t="s">
        <v>194</v>
      </c>
    </row>
    <row r="32" ht="12.75">
      <c r="A32" s="125" t="s">
        <v>195</v>
      </c>
    </row>
    <row r="33" ht="12.75">
      <c r="A33" s="125" t="s">
        <v>196</v>
      </c>
    </row>
    <row r="34" ht="12.75">
      <c r="A34" s="125" t="s">
        <v>197</v>
      </c>
    </row>
    <row r="36" ht="12.75">
      <c r="A36" s="127" t="s">
        <v>140</v>
      </c>
    </row>
    <row r="37" ht="12.75">
      <c r="A37" s="125" t="s">
        <v>198</v>
      </c>
    </row>
    <row r="38" ht="25.5">
      <c r="A38" s="125" t="s">
        <v>199</v>
      </c>
    </row>
    <row r="39" ht="12.75">
      <c r="A39" s="125" t="s">
        <v>200</v>
      </c>
    </row>
    <row r="40" ht="12.75">
      <c r="A40" s="125" t="s">
        <v>201</v>
      </c>
    </row>
    <row r="41" ht="12.75">
      <c r="A41" s="125"/>
    </row>
    <row r="42" ht="12.75">
      <c r="A42" s="127" t="s">
        <v>141</v>
      </c>
    </row>
    <row r="43" ht="12.75">
      <c r="A43" s="125" t="s">
        <v>202</v>
      </c>
    </row>
    <row r="44" ht="12.75">
      <c r="A44" s="125" t="s">
        <v>203</v>
      </c>
    </row>
    <row r="45" ht="12.75">
      <c r="A45" s="125" t="s">
        <v>204</v>
      </c>
    </row>
    <row r="46" ht="12.75">
      <c r="A46" s="125" t="s">
        <v>205</v>
      </c>
    </row>
  </sheetData>
  <sheetProtection password="D8CC" sheet="1" formatColumns="0" formatRows="0"/>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6">
    <pageSetUpPr fitToPage="1"/>
  </sheetPr>
  <dimension ref="B1:V68"/>
  <sheetViews>
    <sheetView showGridLines="0" zoomScalePageLayoutView="0" workbookViewId="0" topLeftCell="A1">
      <selection activeCell="A1" sqref="A1"/>
    </sheetView>
  </sheetViews>
  <sheetFormatPr defaultColWidth="9.140625" defaultRowHeight="12.75"/>
  <cols>
    <col min="1" max="2" width="9.140625" style="1" customWidth="1"/>
    <col min="3" max="3" width="15.00390625" style="1" bestFit="1" customWidth="1"/>
    <col min="4" max="4" width="12.28125" style="1" bestFit="1" customWidth="1"/>
    <col min="5" max="5" width="12.28125" style="1" customWidth="1"/>
    <col min="6" max="6" width="18.28125" style="1" bestFit="1" customWidth="1"/>
    <col min="7" max="7" width="49.7109375" style="1" customWidth="1"/>
    <col min="8" max="9" width="30.7109375" style="1" customWidth="1"/>
    <col min="10" max="10" width="9.140625" style="1" customWidth="1"/>
    <col min="11" max="11" width="12.57421875" style="1" bestFit="1" customWidth="1"/>
    <col min="12" max="12" width="9.140625" style="1" customWidth="1"/>
    <col min="13" max="13" width="18.140625" style="1" customWidth="1"/>
    <col min="14" max="20" width="25.57421875" style="1" customWidth="1"/>
    <col min="21" max="21" width="42.421875" style="1" bestFit="1" customWidth="1"/>
    <col min="22" max="22" width="24.421875" style="1" bestFit="1" customWidth="1"/>
    <col min="23" max="16384" width="9.140625" style="1" customWidth="1"/>
  </cols>
  <sheetData>
    <row r="1" spans="2:22" ht="12.75">
      <c r="B1" s="1" t="s">
        <v>8</v>
      </c>
      <c r="C1" s="6" t="s">
        <v>268</v>
      </c>
      <c r="F1" s="98" t="s">
        <v>106</v>
      </c>
      <c r="G1" s="98" t="s">
        <v>106</v>
      </c>
      <c r="H1" s="118"/>
      <c r="I1" s="118"/>
      <c r="M1" s="12" t="s">
        <v>47</v>
      </c>
      <c r="N1" s="12" t="s">
        <v>125</v>
      </c>
      <c r="O1" s="12" t="s">
        <v>20</v>
      </c>
      <c r="P1" s="12" t="s">
        <v>3</v>
      </c>
      <c r="Q1" s="12" t="s">
        <v>4</v>
      </c>
      <c r="R1" s="12" t="s">
        <v>7</v>
      </c>
      <c r="S1" s="12" t="s">
        <v>19</v>
      </c>
      <c r="T1" s="12" t="s">
        <v>2</v>
      </c>
      <c r="U1" s="12" t="s">
        <v>21</v>
      </c>
      <c r="V1" s="12" t="s">
        <v>126</v>
      </c>
    </row>
    <row r="2" spans="2:22" ht="12.75">
      <c r="B2" s="1" t="s">
        <v>9</v>
      </c>
      <c r="C2" s="1" t="s">
        <v>268</v>
      </c>
      <c r="F2" s="11" t="s">
        <v>251</v>
      </c>
      <c r="G2" s="108" t="s">
        <v>250</v>
      </c>
      <c r="H2" s="119"/>
      <c r="I2" s="119"/>
      <c r="J2" s="1" t="s">
        <v>12</v>
      </c>
      <c r="M2" s="11"/>
      <c r="N2" s="11"/>
      <c r="O2" s="11"/>
      <c r="P2" s="11"/>
      <c r="Q2" s="11"/>
      <c r="R2" s="11"/>
      <c r="S2" s="11"/>
      <c r="T2" s="11"/>
      <c r="U2" s="11"/>
      <c r="V2" s="11"/>
    </row>
    <row r="3" spans="2:22" ht="12.75">
      <c r="B3" s="1" t="s">
        <v>10</v>
      </c>
      <c r="C3" s="1" t="s">
        <v>268</v>
      </c>
      <c r="D3" s="1" t="s">
        <v>16</v>
      </c>
      <c r="F3" s="11" t="s">
        <v>107</v>
      </c>
      <c r="G3" s="108" t="s">
        <v>115</v>
      </c>
      <c r="H3" s="120"/>
      <c r="I3" s="120"/>
      <c r="J3" s="1" t="s">
        <v>12</v>
      </c>
      <c r="M3" s="11"/>
      <c r="N3" s="11"/>
      <c r="O3" s="11"/>
      <c r="P3" s="11"/>
      <c r="Q3" s="11"/>
      <c r="R3" s="11"/>
      <c r="S3" s="11"/>
      <c r="T3" s="11"/>
      <c r="U3" s="11"/>
      <c r="V3" s="109"/>
    </row>
    <row r="4" spans="2:22" ht="12.75">
      <c r="B4" s="1" t="s">
        <v>11</v>
      </c>
      <c r="C4" s="150" t="s">
        <v>12</v>
      </c>
      <c r="D4" s="1" t="s">
        <v>13</v>
      </c>
      <c r="F4" s="11" t="s">
        <v>108</v>
      </c>
      <c r="G4" s="11" t="s">
        <v>112</v>
      </c>
      <c r="H4" s="120"/>
      <c r="I4" s="120"/>
      <c r="J4" s="1" t="s">
        <v>12</v>
      </c>
      <c r="M4" s="11"/>
      <c r="N4" s="11"/>
      <c r="O4" s="11"/>
      <c r="P4" s="11"/>
      <c r="Q4" s="11"/>
      <c r="R4" s="11"/>
      <c r="S4" s="11"/>
      <c r="T4" s="11"/>
      <c r="U4" s="11"/>
      <c r="V4" s="109"/>
    </row>
    <row r="5" spans="3:22" ht="12.75">
      <c r="C5" s="7"/>
      <c r="D5" s="1" t="s">
        <v>14</v>
      </c>
      <c r="F5" s="11" t="s">
        <v>109</v>
      </c>
      <c r="G5" s="11" t="s">
        <v>113</v>
      </c>
      <c r="H5" s="119"/>
      <c r="I5" s="119"/>
      <c r="J5" s="1" t="s">
        <v>12</v>
      </c>
      <c r="M5" s="11"/>
      <c r="N5" s="11"/>
      <c r="O5" s="11"/>
      <c r="P5" s="11"/>
      <c r="Q5" s="11"/>
      <c r="R5" s="11"/>
      <c r="S5" s="11"/>
      <c r="T5" s="11"/>
      <c r="U5" s="11"/>
      <c r="V5" s="109"/>
    </row>
    <row r="6" spans="3:22" ht="12.75">
      <c r="C6" s="8"/>
      <c r="D6" s="1" t="s">
        <v>15</v>
      </c>
      <c r="F6" s="11" t="s">
        <v>110</v>
      </c>
      <c r="G6" s="108" t="s">
        <v>116</v>
      </c>
      <c r="H6" s="120"/>
      <c r="I6" s="120"/>
      <c r="J6" s="1" t="s">
        <v>12</v>
      </c>
      <c r="M6" s="11"/>
      <c r="N6" s="11"/>
      <c r="O6" s="11"/>
      <c r="P6" s="11"/>
      <c r="Q6" s="11"/>
      <c r="R6" s="11"/>
      <c r="S6" s="11"/>
      <c r="T6" s="11"/>
      <c r="U6" s="11"/>
      <c r="V6" s="109"/>
    </row>
    <row r="7" spans="3:22" ht="12.75">
      <c r="C7" s="10"/>
      <c r="D7" s="1" t="s">
        <v>17</v>
      </c>
      <c r="F7" s="11" t="s">
        <v>111</v>
      </c>
      <c r="G7" s="11" t="s">
        <v>114</v>
      </c>
      <c r="J7" s="1" t="s">
        <v>12</v>
      </c>
      <c r="M7" s="11"/>
      <c r="N7" s="11"/>
      <c r="O7" s="11"/>
      <c r="P7" s="11"/>
      <c r="Q7" s="11"/>
      <c r="R7" s="11"/>
      <c r="S7" s="11"/>
      <c r="T7" s="11"/>
      <c r="U7" s="11"/>
      <c r="V7" s="109"/>
    </row>
    <row r="8" spans="3:22" ht="12.75">
      <c r="C8" s="9"/>
      <c r="D8" s="1" t="s">
        <v>18</v>
      </c>
      <c r="J8" s="1" t="s">
        <v>12</v>
      </c>
      <c r="M8" s="11"/>
      <c r="N8" s="11"/>
      <c r="O8" s="11"/>
      <c r="P8" s="11"/>
      <c r="Q8" s="11"/>
      <c r="R8" s="11"/>
      <c r="S8" s="11"/>
      <c r="T8" s="11"/>
      <c r="U8" s="11"/>
      <c r="V8" s="109"/>
    </row>
    <row r="9" spans="10:22" ht="12.75">
      <c r="J9" s="1" t="s">
        <v>12</v>
      </c>
      <c r="M9" s="11"/>
      <c r="N9" s="11"/>
      <c r="O9" s="11"/>
      <c r="P9" s="11"/>
      <c r="Q9" s="11"/>
      <c r="R9" s="11"/>
      <c r="S9" s="11"/>
      <c r="T9" s="11"/>
      <c r="U9" s="11"/>
      <c r="V9" s="109"/>
    </row>
    <row r="10" spans="2:22" ht="12.75">
      <c r="B10" s="1">
        <v>2</v>
      </c>
      <c r="C10" s="1" t="str">
        <f>INDEX(C11:C13,B10)</f>
        <v>Avroppsblanketten är nu upplåst, klicka här för att låsa avropsblanketten.</v>
      </c>
      <c r="J10" s="106"/>
      <c r="K10" s="106"/>
      <c r="L10" s="106"/>
      <c r="M10" s="11"/>
      <c r="N10" s="11"/>
      <c r="O10" s="11"/>
      <c r="P10" s="11"/>
      <c r="Q10" s="11"/>
      <c r="R10" s="11"/>
      <c r="S10" s="11"/>
      <c r="T10" s="11"/>
      <c r="U10" s="11"/>
      <c r="V10" s="109"/>
    </row>
    <row r="11" spans="3:22" ht="12.75">
      <c r="C11" s="1" t="s">
        <v>265</v>
      </c>
      <c r="M11" s="11"/>
      <c r="N11" s="11"/>
      <c r="O11" s="11"/>
      <c r="P11" s="11"/>
      <c r="Q11" s="11"/>
      <c r="R11" s="11"/>
      <c r="S11" s="11"/>
      <c r="T11" s="11"/>
      <c r="U11" s="11"/>
      <c r="V11" s="109"/>
    </row>
    <row r="12" spans="2:22" ht="12.75">
      <c r="B12" s="6"/>
      <c r="C12" s="1" t="s">
        <v>266</v>
      </c>
      <c r="M12" s="11"/>
      <c r="N12" s="11"/>
      <c r="O12" s="11"/>
      <c r="P12" s="11"/>
      <c r="Q12" s="11"/>
      <c r="R12" s="11"/>
      <c r="S12" s="11"/>
      <c r="T12" s="11"/>
      <c r="U12" s="11"/>
      <c r="V12" s="109"/>
    </row>
    <row r="13" spans="2:22" ht="12.75">
      <c r="B13" s="5"/>
      <c r="C13" s="1" t="s">
        <v>267</v>
      </c>
      <c r="M13" s="11"/>
      <c r="N13" s="11"/>
      <c r="O13" s="11"/>
      <c r="P13" s="11"/>
      <c r="Q13" s="11"/>
      <c r="R13" s="11"/>
      <c r="S13" s="11"/>
      <c r="T13" s="11"/>
      <c r="U13" s="11"/>
      <c r="V13" s="109"/>
    </row>
    <row r="14" spans="13:22" ht="12.75">
      <c r="M14" s="11"/>
      <c r="N14" s="11"/>
      <c r="O14" s="11"/>
      <c r="P14" s="11"/>
      <c r="Q14" s="11"/>
      <c r="R14" s="11"/>
      <c r="S14" s="11"/>
      <c r="T14" s="11"/>
      <c r="U14" s="11"/>
      <c r="V14" s="109"/>
    </row>
    <row r="15" spans="13:22" ht="12.75">
      <c r="M15" s="11"/>
      <c r="N15" s="11"/>
      <c r="O15" s="11"/>
      <c r="P15" s="11"/>
      <c r="Q15" s="11"/>
      <c r="R15" s="11"/>
      <c r="S15" s="11"/>
      <c r="T15" s="11"/>
      <c r="U15" s="11"/>
      <c r="V15" s="109"/>
    </row>
    <row r="16" spans="13:22" ht="12.75">
      <c r="M16" s="11"/>
      <c r="N16" s="11"/>
      <c r="O16" s="11"/>
      <c r="P16" s="11"/>
      <c r="Q16" s="11"/>
      <c r="R16" s="11"/>
      <c r="S16" s="11"/>
      <c r="T16" s="11"/>
      <c r="U16" s="11"/>
      <c r="V16" s="11"/>
    </row>
    <row r="17" spans="13:22" ht="12.75">
      <c r="M17" s="11"/>
      <c r="N17" s="11"/>
      <c r="O17" s="11"/>
      <c r="P17" s="11"/>
      <c r="Q17" s="11"/>
      <c r="R17" s="11"/>
      <c r="S17" s="11"/>
      <c r="T17" s="11"/>
      <c r="U17" s="11"/>
      <c r="V17" s="11"/>
    </row>
    <row r="18" spans="13:22" ht="12.75">
      <c r="M18" s="11"/>
      <c r="N18" s="11"/>
      <c r="O18" s="11"/>
      <c r="P18" s="11"/>
      <c r="Q18" s="11"/>
      <c r="R18" s="11"/>
      <c r="S18" s="11"/>
      <c r="T18" s="11"/>
      <c r="U18" s="11"/>
      <c r="V18" s="11"/>
    </row>
    <row r="19" ht="12.75">
      <c r="Q19" s="14"/>
    </row>
    <row r="20" ht="12.75">
      <c r="Q20" s="14"/>
    </row>
    <row r="25" spans="5:21" ht="54" customHeight="1">
      <c r="E25" s="99"/>
      <c r="F25" s="98" t="s">
        <v>87</v>
      </c>
      <c r="G25" s="102" t="s">
        <v>102</v>
      </c>
      <c r="H25" s="102" t="s">
        <v>181</v>
      </c>
      <c r="I25" s="102" t="s">
        <v>181</v>
      </c>
      <c r="J25" s="102" t="s">
        <v>182</v>
      </c>
      <c r="K25" s="102" t="s">
        <v>184</v>
      </c>
      <c r="N25" s="98" t="s">
        <v>103</v>
      </c>
      <c r="P25" s="98" t="s">
        <v>136</v>
      </c>
      <c r="U25" s="1" t="s">
        <v>127</v>
      </c>
    </row>
    <row r="26" spans="5:21" ht="12.75">
      <c r="E26" s="98" t="s">
        <v>93</v>
      </c>
      <c r="F26" s="11" t="s">
        <v>213</v>
      </c>
      <c r="G26" s="11" t="s">
        <v>213</v>
      </c>
      <c r="H26" s="101"/>
      <c r="I26" s="101"/>
      <c r="J26" s="101"/>
      <c r="K26" s="101"/>
      <c r="L26" s="106" t="s">
        <v>98</v>
      </c>
      <c r="N26" s="11" t="s">
        <v>86</v>
      </c>
      <c r="O26" s="1" t="s">
        <v>97</v>
      </c>
      <c r="P26" s="11"/>
      <c r="U26" s="1" t="s">
        <v>128</v>
      </c>
    </row>
    <row r="27" spans="5:16" ht="12.75">
      <c r="E27" s="11" t="s">
        <v>88</v>
      </c>
      <c r="F27" s="11" t="str">
        <f>'2 Specifikation'!C56</f>
        <v>Användbarhetsarkitekt</v>
      </c>
      <c r="G27" s="100" t="str">
        <f>IF(F27="Välj Exempelroll","",IF(F27=0,"",E27&amp;" "&amp;F27))</f>
        <v>01. Användbarhetsarkitekt</v>
      </c>
      <c r="H27" s="100" t="str">
        <f>'2 Specifikation'!$B$36</f>
        <v>Användbarhet</v>
      </c>
      <c r="I27" s="100" t="str">
        <f>'2 Specifikation'!$B$36</f>
        <v>Användbarhet</v>
      </c>
      <c r="J27" s="100">
        <f>IF(H27=Välj4,0,MATCH(H27,$M$48:$T$48,0))</f>
        <v>1</v>
      </c>
      <c r="K27" s="124" t="s">
        <v>183</v>
      </c>
      <c r="L27" s="123"/>
      <c r="N27" s="11" t="s">
        <v>144</v>
      </c>
      <c r="P27" s="11" t="s">
        <v>137</v>
      </c>
    </row>
    <row r="28" spans="5:16" ht="12.75">
      <c r="E28" s="11" t="s">
        <v>89</v>
      </c>
      <c r="F28" s="11" t="str">
        <f>'2 Specifikation'!C60</f>
        <v>Välj Exempelroll</v>
      </c>
      <c r="G28" s="100">
        <f>IF(F28="Välj Exempelroll","",IF(F28=0,"",E28&amp;" "&amp;F28))</f>
      </c>
      <c r="H28" s="100" t="str">
        <f>'2 Specifikation'!$B$36</f>
        <v>Användbarhet</v>
      </c>
      <c r="I28" s="100"/>
      <c r="J28" s="100"/>
      <c r="K28" s="124"/>
      <c r="L28" s="123"/>
      <c r="N28" s="11" t="s">
        <v>143</v>
      </c>
      <c r="P28" s="11" t="s">
        <v>138</v>
      </c>
    </row>
    <row r="29" spans="5:16" ht="12.75">
      <c r="E29" s="11" t="s">
        <v>90</v>
      </c>
      <c r="F29" s="11" t="str">
        <f>'2 Specifikation'!C64</f>
        <v>Välj Exempelroll</v>
      </c>
      <c r="G29" s="100">
        <f>IF(F29="Välj Exempelroll","",IF(F29=0,"",E29&amp;" "&amp;F29))</f>
      </c>
      <c r="H29" s="100" t="str">
        <f>'2 Specifikation'!$B$36</f>
        <v>Användbarhet</v>
      </c>
      <c r="I29" s="100"/>
      <c r="J29" s="100"/>
      <c r="K29" s="124"/>
      <c r="L29" s="123"/>
      <c r="N29" s="11" t="s">
        <v>131</v>
      </c>
      <c r="P29" s="11" t="s">
        <v>139</v>
      </c>
    </row>
    <row r="30" spans="5:21" ht="12.75">
      <c r="E30" s="11" t="s">
        <v>91</v>
      </c>
      <c r="F30" s="11" t="str">
        <f>'2 Specifikation'!C68</f>
        <v>Välj Exempelroll</v>
      </c>
      <c r="G30" s="100">
        <f>IF(F30="Välj Exempelroll","",IF(F30=0,"",E30&amp;" "&amp;F30))</f>
      </c>
      <c r="H30" s="100" t="str">
        <f>'2 Specifikation'!$B$36</f>
        <v>Användbarhet</v>
      </c>
      <c r="I30" s="100"/>
      <c r="J30" s="100"/>
      <c r="K30" s="124"/>
      <c r="L30" s="123"/>
      <c r="N30" s="11" t="s">
        <v>132</v>
      </c>
      <c r="P30" s="11" t="s">
        <v>140</v>
      </c>
      <c r="U30" s="1" t="s">
        <v>129</v>
      </c>
    </row>
    <row r="31" spans="5:16" ht="12.75">
      <c r="E31" s="11" t="s">
        <v>92</v>
      </c>
      <c r="F31" s="11" t="str">
        <f>'2 Specifikation'!C72</f>
        <v>Välj Exempelroll</v>
      </c>
      <c r="G31" s="100">
        <f>IF(F31="Välj Exempelroll","",IF(F31=0,"",E31&amp;" "&amp;F31))</f>
      </c>
      <c r="H31" s="100" t="str">
        <f>'2 Specifikation'!$B$36</f>
        <v>Användbarhet</v>
      </c>
      <c r="I31" s="100"/>
      <c r="J31" s="100"/>
      <c r="K31" s="124"/>
      <c r="L31" s="123"/>
      <c r="N31" s="11" t="s">
        <v>133</v>
      </c>
      <c r="P31" s="11" t="s">
        <v>141</v>
      </c>
    </row>
    <row r="32" spans="5:14" ht="12.75">
      <c r="E32" s="121"/>
      <c r="F32" s="121"/>
      <c r="G32" s="100" t="s">
        <v>147</v>
      </c>
      <c r="H32" s="122"/>
      <c r="I32" s="122"/>
      <c r="J32" s="122"/>
      <c r="K32" s="122"/>
      <c r="N32" s="11" t="s">
        <v>134</v>
      </c>
    </row>
    <row r="33" ht="12.75">
      <c r="N33" s="11" t="s">
        <v>135</v>
      </c>
    </row>
    <row r="34" ht="12.75"/>
    <row r="35" ht="12.75">
      <c r="N35" s="98" t="s">
        <v>76</v>
      </c>
    </row>
    <row r="36" spans="14:15" ht="12.75">
      <c r="N36" s="11"/>
      <c r="O36" s="1" t="s">
        <v>99</v>
      </c>
    </row>
    <row r="37" ht="12.75">
      <c r="N37" s="11"/>
    </row>
    <row r="38" ht="12.75">
      <c r="N38" s="11"/>
    </row>
    <row r="39" ht="12.75">
      <c r="N39" s="11"/>
    </row>
    <row r="40" ht="12.75">
      <c r="N40" s="11"/>
    </row>
    <row r="41" ht="12.75">
      <c r="N41" s="11"/>
    </row>
    <row r="42" ht="12.75">
      <c r="N42" s="11"/>
    </row>
    <row r="43" ht="12.75">
      <c r="N43" s="11"/>
    </row>
    <row r="44" ht="12.75"/>
    <row r="45" ht="12.75"/>
    <row r="46" ht="12.75"/>
    <row r="47" spans="13:20" ht="12.75">
      <c r="M47" s="297" t="s">
        <v>180</v>
      </c>
      <c r="N47" s="297"/>
      <c r="O47" s="297"/>
      <c r="P47" s="297"/>
      <c r="Q47" s="297"/>
      <c r="R47" s="297"/>
      <c r="S47" s="297"/>
      <c r="T47" s="297"/>
    </row>
    <row r="48" spans="7:20" ht="12.75">
      <c r="G48" s="98" t="s">
        <v>117</v>
      </c>
      <c r="H48" s="118"/>
      <c r="I48" s="98" t="s">
        <v>222</v>
      </c>
      <c r="M48" s="98" t="str">
        <f>G50</f>
        <v>Användbarhet</v>
      </c>
      <c r="N48" s="98" t="str">
        <f>G51</f>
        <v>Verksamhetsutveckling och krav</v>
      </c>
      <c r="O48" s="98" t="str">
        <f>G52</f>
        <v>IT-Arkitekt</v>
      </c>
      <c r="P48" s="98" t="str">
        <f>G53</f>
        <v>Systemutveckling och Systemförvaltning</v>
      </c>
      <c r="Q48" s="98" t="str">
        <f>G54</f>
        <v>Test och testledning</v>
      </c>
      <c r="R48" s="98" t="str">
        <f>G55</f>
        <v>Ledning och styrning</v>
      </c>
      <c r="S48" s="98" t="str">
        <f>G56</f>
        <v>IT-Säkerhet</v>
      </c>
      <c r="T48" s="98" t="str">
        <f>G57</f>
        <v>Annan enligt specifikation</v>
      </c>
    </row>
    <row r="49" spans="6:20" ht="12.75">
      <c r="F49" s="117" t="s">
        <v>149</v>
      </c>
      <c r="G49" s="11" t="s">
        <v>148</v>
      </c>
      <c r="H49" s="117" t="s">
        <v>223</v>
      </c>
      <c r="I49" s="11" t="s">
        <v>148</v>
      </c>
      <c r="M49" s="11" t="s">
        <v>152</v>
      </c>
      <c r="N49" s="11" t="s">
        <v>152</v>
      </c>
      <c r="O49" s="11" t="s">
        <v>152</v>
      </c>
      <c r="P49" s="11" t="s">
        <v>152</v>
      </c>
      <c r="Q49" s="11" t="s">
        <v>152</v>
      </c>
      <c r="R49" s="11" t="s">
        <v>152</v>
      </c>
      <c r="S49" s="11" t="s">
        <v>152</v>
      </c>
      <c r="T49" s="11" t="s">
        <v>145</v>
      </c>
    </row>
    <row r="50" spans="7:20" ht="12.75">
      <c r="G50" s="11" t="s">
        <v>118</v>
      </c>
      <c r="H50" s="120"/>
      <c r="I50" s="11" t="s">
        <v>118</v>
      </c>
      <c r="M50" s="11" t="s">
        <v>153</v>
      </c>
      <c r="N50" s="11" t="s">
        <v>158</v>
      </c>
      <c r="O50" s="11" t="s">
        <v>162</v>
      </c>
      <c r="P50" s="11" t="s">
        <v>165</v>
      </c>
      <c r="Q50" s="11" t="s">
        <v>169</v>
      </c>
      <c r="R50" s="11" t="s">
        <v>173</v>
      </c>
      <c r="S50" s="11" t="s">
        <v>178</v>
      </c>
      <c r="T50" s="11"/>
    </row>
    <row r="51" spans="7:20" ht="12.75">
      <c r="G51" s="11" t="s">
        <v>119</v>
      </c>
      <c r="H51" s="120"/>
      <c r="I51" s="11" t="s">
        <v>119</v>
      </c>
      <c r="M51" s="11" t="s">
        <v>154</v>
      </c>
      <c r="N51" s="11" t="s">
        <v>159</v>
      </c>
      <c r="O51" s="11" t="s">
        <v>163</v>
      </c>
      <c r="P51" s="11" t="s">
        <v>166</v>
      </c>
      <c r="Q51" s="11" t="s">
        <v>170</v>
      </c>
      <c r="R51" s="11" t="s">
        <v>174</v>
      </c>
      <c r="S51" s="11" t="s">
        <v>179</v>
      </c>
      <c r="T51" s="11"/>
    </row>
    <row r="52" spans="7:20" ht="12.75">
      <c r="G52" s="11" t="s">
        <v>120</v>
      </c>
      <c r="H52" s="120"/>
      <c r="I52" s="11" t="s">
        <v>120</v>
      </c>
      <c r="M52" s="11" t="s">
        <v>155</v>
      </c>
      <c r="N52" s="11" t="s">
        <v>160</v>
      </c>
      <c r="O52" s="11" t="s">
        <v>164</v>
      </c>
      <c r="P52" s="11" t="s">
        <v>167</v>
      </c>
      <c r="Q52" s="11" t="s">
        <v>171</v>
      </c>
      <c r="R52" s="11" t="s">
        <v>175</v>
      </c>
      <c r="S52" s="11"/>
      <c r="T52" s="11"/>
    </row>
    <row r="53" spans="7:20" ht="12.75">
      <c r="G53" s="11" t="s">
        <v>121</v>
      </c>
      <c r="H53" s="120"/>
      <c r="I53" s="11" t="s">
        <v>121</v>
      </c>
      <c r="M53" s="11" t="s">
        <v>156</v>
      </c>
      <c r="N53" s="11" t="s">
        <v>161</v>
      </c>
      <c r="O53" s="11"/>
      <c r="P53" s="11" t="s">
        <v>168</v>
      </c>
      <c r="Q53" s="11" t="s">
        <v>172</v>
      </c>
      <c r="R53" s="11" t="s">
        <v>176</v>
      </c>
      <c r="S53" s="11"/>
      <c r="T53" s="11"/>
    </row>
    <row r="54" spans="7:20" ht="12.75">
      <c r="G54" s="11" t="s">
        <v>122</v>
      </c>
      <c r="H54" s="120"/>
      <c r="I54" s="11" t="s">
        <v>122</v>
      </c>
      <c r="M54" s="11" t="s">
        <v>157</v>
      </c>
      <c r="N54" s="11"/>
      <c r="O54" s="11"/>
      <c r="P54" s="11"/>
      <c r="Q54" s="11"/>
      <c r="R54" s="11" t="s">
        <v>177</v>
      </c>
      <c r="S54" s="11"/>
      <c r="T54" s="11"/>
    </row>
    <row r="55" spans="7:9" ht="12.75">
      <c r="G55" s="11" t="s">
        <v>123</v>
      </c>
      <c r="H55" s="120"/>
      <c r="I55" s="11" t="s">
        <v>123</v>
      </c>
    </row>
    <row r="56" spans="7:9" ht="12.75">
      <c r="G56" s="11" t="s">
        <v>124</v>
      </c>
      <c r="H56" s="120"/>
      <c r="I56" s="11" t="s">
        <v>124</v>
      </c>
    </row>
    <row r="57" spans="7:9" ht="12.75">
      <c r="G57" s="11" t="s">
        <v>145</v>
      </c>
      <c r="H57" s="120"/>
      <c r="I57" s="11" t="s">
        <v>145</v>
      </c>
    </row>
    <row r="58" ht="12.75"/>
    <row r="59" spans="7:9" ht="12.75">
      <c r="G59" s="98" t="s">
        <v>150</v>
      </c>
      <c r="H59" s="118"/>
      <c r="I59" s="118"/>
    </row>
    <row r="60" spans="6:9" ht="12.75">
      <c r="F60" s="117" t="s">
        <v>151</v>
      </c>
      <c r="G60" s="11" t="s">
        <v>152</v>
      </c>
      <c r="H60" s="120"/>
      <c r="I60" s="120"/>
    </row>
    <row r="61" spans="7:9" ht="12.75">
      <c r="G61" s="11" t="s">
        <v>153</v>
      </c>
      <c r="H61" s="120"/>
      <c r="I61" s="120"/>
    </row>
    <row r="62" spans="7:9" ht="12.75">
      <c r="G62" s="11" t="s">
        <v>154</v>
      </c>
      <c r="H62" s="120"/>
      <c r="I62" s="120"/>
    </row>
    <row r="63" spans="7:9" ht="12.75">
      <c r="G63" s="11" t="s">
        <v>155</v>
      </c>
      <c r="H63" s="120"/>
      <c r="I63" s="120"/>
    </row>
    <row r="64" spans="7:9" ht="12.75">
      <c r="G64" s="11" t="s">
        <v>156</v>
      </c>
      <c r="H64" s="120"/>
      <c r="I64" s="120"/>
    </row>
    <row r="65" spans="7:9" ht="12.75">
      <c r="G65" s="11" t="s">
        <v>157</v>
      </c>
      <c r="H65" s="120"/>
      <c r="I65" s="120"/>
    </row>
    <row r="66" spans="7:9" ht="12.75">
      <c r="G66" s="11" t="s">
        <v>123</v>
      </c>
      <c r="H66" s="120"/>
      <c r="I66" s="120"/>
    </row>
    <row r="67" spans="7:9" ht="12.75">
      <c r="G67" s="11" t="s">
        <v>124</v>
      </c>
      <c r="H67" s="120"/>
      <c r="I67" s="120"/>
    </row>
    <row r="68" spans="7:9" ht="12.75">
      <c r="G68" s="11" t="s">
        <v>145</v>
      </c>
      <c r="H68" s="120"/>
      <c r="I68" s="120"/>
    </row>
  </sheetData>
  <sheetProtection/>
  <mergeCells count="1">
    <mergeCell ref="M47:T47"/>
  </mergeCells>
  <printOptions/>
  <pageMargins left="0.7" right="0.7" top="0.75" bottom="0.75" header="0.3" footer="0.3"/>
  <pageSetup fitToHeight="1" fitToWidth="1" horizontalDpi="600" verticalDpi="600" orientation="landscape" paperSize="9" scale="33"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Dator</dc:creator>
  <cp:keywords/>
  <dc:description/>
  <cp:lastModifiedBy>Ulla-Karin Josefsson</cp:lastModifiedBy>
  <cp:lastPrinted>2016-04-22T10:48:01Z</cp:lastPrinted>
  <dcterms:created xsi:type="dcterms:W3CDTF">2008-11-24T11:40:31Z</dcterms:created>
  <dcterms:modified xsi:type="dcterms:W3CDTF">2017-06-09T14:17:18Z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