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120" windowWidth="23256" windowHeight="13056"/>
  </bookViews>
  <sheets>
    <sheet name="Krav" sheetId="2" r:id="rId1"/>
    <sheet name="Blad1" sheetId="3" r:id="rId2"/>
  </sheets>
  <definedNames>
    <definedName name="_xlnm._FilterDatabase" localSheetId="0" hidden="1">Krav!$A$22:$F$436</definedName>
    <definedName name="Avroparen" localSheetId="0">Krav!$B$7</definedName>
    <definedName name="Avroparen">#REF!</definedName>
    <definedName name="BörKrav_CGI" localSheetId="0">Krav!#REF!</definedName>
    <definedName name="BörKrav_CGI">#REF!</definedName>
    <definedName name="BörKrav_VISMA" localSheetId="0">Krav!#REF!</definedName>
    <definedName name="BörKrav_VISMA">#REF!</definedName>
    <definedName name="Kat_Lista" localSheetId="0">#REF!</definedName>
    <definedName name="Kat_Lista">#REF!</definedName>
    <definedName name="Leverantor" localSheetId="0">Krav!$D$11</definedName>
    <definedName name="Leverantor">#REF!</definedName>
    <definedName name="Takpris_CGI" localSheetId="0">#REF!</definedName>
    <definedName name="Takpris_CGI">#REF!</definedName>
    <definedName name="Takpris_Visma" localSheetId="0">#REF!</definedName>
    <definedName name="Takpris_Visma">#REF!</definedName>
    <definedName name="_xlnm.Print_Area" localSheetId="0">Krav!$A$1:$F$436</definedName>
    <definedName name="Val_M_SC" localSheetId="0">#REF!</definedName>
    <definedName name="Val_M_SC">#REF!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2" l="1"/>
  <c r="H30" i="2"/>
  <c r="I436" i="2"/>
  <c r="H436" i="2"/>
  <c r="I432" i="2"/>
  <c r="H432" i="2"/>
  <c r="I431" i="2"/>
  <c r="H431" i="2"/>
  <c r="I430" i="2"/>
  <c r="H430" i="2"/>
  <c r="I429" i="2"/>
  <c r="H429" i="2"/>
  <c r="I426" i="2"/>
  <c r="H426" i="2"/>
  <c r="I424" i="2"/>
  <c r="H424" i="2"/>
  <c r="I422" i="2"/>
  <c r="H422" i="2"/>
  <c r="I419" i="2"/>
  <c r="H419" i="2"/>
  <c r="I410" i="2"/>
  <c r="H410" i="2"/>
  <c r="I399" i="2"/>
  <c r="H399" i="2"/>
  <c r="I398" i="2"/>
  <c r="H398" i="2"/>
  <c r="I397" i="2"/>
  <c r="H397" i="2"/>
  <c r="I392" i="2"/>
  <c r="H392" i="2"/>
  <c r="I391" i="2"/>
  <c r="H391" i="2"/>
  <c r="I371" i="2"/>
  <c r="H371" i="2"/>
  <c r="I354" i="2"/>
  <c r="H354" i="2"/>
  <c r="I348" i="2"/>
  <c r="H348" i="2"/>
  <c r="I336" i="2"/>
  <c r="H336" i="2"/>
  <c r="I335" i="2"/>
  <c r="H335" i="2"/>
  <c r="I333" i="2"/>
  <c r="H333" i="2"/>
  <c r="I325" i="2"/>
  <c r="H325" i="2"/>
  <c r="I324" i="2"/>
  <c r="H324" i="2"/>
  <c r="I320" i="2"/>
  <c r="H320" i="2"/>
  <c r="I317" i="2"/>
  <c r="H317" i="2"/>
  <c r="I314" i="2"/>
  <c r="H314" i="2"/>
  <c r="I313" i="2"/>
  <c r="H313" i="2"/>
  <c r="I310" i="2"/>
  <c r="H310" i="2"/>
  <c r="I307" i="2"/>
  <c r="H307" i="2"/>
  <c r="I303" i="2"/>
  <c r="H303" i="2"/>
  <c r="I298" i="2"/>
  <c r="H298" i="2"/>
  <c r="I297" i="2"/>
  <c r="H297" i="2"/>
  <c r="I296" i="2"/>
  <c r="H296" i="2"/>
  <c r="I295" i="2"/>
  <c r="H295" i="2"/>
  <c r="I294" i="2"/>
  <c r="H294" i="2"/>
  <c r="I291" i="2"/>
  <c r="H291" i="2"/>
  <c r="I290" i="2"/>
  <c r="H290" i="2"/>
  <c r="I284" i="2"/>
  <c r="H284" i="2"/>
  <c r="I282" i="2"/>
  <c r="H282" i="2"/>
  <c r="I278" i="2"/>
  <c r="H278" i="2"/>
  <c r="I276" i="2"/>
  <c r="H276" i="2"/>
  <c r="I273" i="2"/>
  <c r="H273" i="2"/>
  <c r="I266" i="2"/>
  <c r="H266" i="2"/>
  <c r="I263" i="2"/>
  <c r="H263" i="2"/>
  <c r="I262" i="2"/>
  <c r="H262" i="2"/>
  <c r="I260" i="2"/>
  <c r="H260" i="2"/>
  <c r="I259" i="2"/>
  <c r="H259" i="2"/>
  <c r="I256" i="2"/>
  <c r="H256" i="2"/>
  <c r="I255" i="2"/>
  <c r="H255" i="2"/>
  <c r="I253" i="2"/>
  <c r="H253" i="2"/>
  <c r="I250" i="2"/>
  <c r="H250" i="2"/>
  <c r="I249" i="2"/>
  <c r="H249" i="2"/>
  <c r="I248" i="2"/>
  <c r="H248" i="2"/>
  <c r="I247" i="2"/>
  <c r="H247" i="2"/>
  <c r="I246" i="2"/>
  <c r="H246" i="2"/>
  <c r="I245" i="2"/>
  <c r="H245" i="2"/>
  <c r="I243" i="2"/>
  <c r="H243" i="2"/>
  <c r="I242" i="2"/>
  <c r="H242" i="2"/>
  <c r="I239" i="2"/>
  <c r="H239" i="2"/>
  <c r="I237" i="2"/>
  <c r="H237" i="2"/>
  <c r="I236" i="2"/>
  <c r="H236" i="2"/>
  <c r="I235" i="2"/>
  <c r="H235" i="2"/>
  <c r="I231" i="2"/>
  <c r="H231" i="2"/>
  <c r="I230" i="2"/>
  <c r="H230" i="2"/>
  <c r="I229" i="2"/>
  <c r="H229" i="2"/>
  <c r="I228" i="2"/>
  <c r="H228" i="2"/>
  <c r="I226" i="2"/>
  <c r="H226" i="2"/>
  <c r="I223" i="2"/>
  <c r="H223" i="2"/>
  <c r="I222" i="2"/>
  <c r="H222" i="2"/>
  <c r="I219" i="2"/>
  <c r="H219" i="2"/>
  <c r="I216" i="2"/>
  <c r="H216" i="2"/>
  <c r="I210" i="2"/>
  <c r="H210" i="2"/>
  <c r="I208" i="2"/>
  <c r="H208" i="2"/>
  <c r="I201" i="2"/>
  <c r="H201" i="2"/>
  <c r="I198" i="2"/>
  <c r="H198" i="2"/>
  <c r="I197" i="2"/>
  <c r="H197" i="2"/>
  <c r="I193" i="2"/>
  <c r="H193" i="2"/>
  <c r="I190" i="2"/>
  <c r="H190" i="2"/>
  <c r="I189" i="2"/>
  <c r="H189" i="2"/>
  <c r="I188" i="2"/>
  <c r="H188" i="2"/>
  <c r="I187" i="2"/>
  <c r="H187" i="2"/>
  <c r="I186" i="2"/>
  <c r="H186" i="2"/>
  <c r="I185" i="2"/>
  <c r="H185" i="2"/>
  <c r="I175" i="2"/>
  <c r="H175" i="2"/>
  <c r="I173" i="2"/>
  <c r="H173" i="2"/>
  <c r="I172" i="2"/>
  <c r="H172" i="2"/>
  <c r="I165" i="2"/>
  <c r="H165" i="2"/>
  <c r="I164" i="2"/>
  <c r="H164" i="2"/>
  <c r="I163" i="2"/>
  <c r="H163" i="2"/>
  <c r="I160" i="2"/>
  <c r="H160" i="2"/>
  <c r="I159" i="2"/>
  <c r="H159" i="2"/>
  <c r="I158" i="2"/>
  <c r="H158" i="2"/>
  <c r="I155" i="2"/>
  <c r="H155" i="2"/>
  <c r="I153" i="2"/>
  <c r="H153" i="2"/>
  <c r="I151" i="2"/>
  <c r="H151" i="2"/>
  <c r="I150" i="2"/>
  <c r="H150" i="2"/>
  <c r="I149" i="2"/>
  <c r="H149" i="2"/>
  <c r="I146" i="2"/>
  <c r="H146" i="2"/>
  <c r="I144" i="2"/>
  <c r="H144" i="2"/>
  <c r="I142" i="2"/>
  <c r="H142" i="2"/>
  <c r="I137" i="2"/>
  <c r="H137" i="2"/>
  <c r="I131" i="2"/>
  <c r="H131" i="2"/>
  <c r="I127" i="2"/>
  <c r="H127" i="2"/>
  <c r="I126" i="2"/>
  <c r="H126" i="2"/>
  <c r="I125" i="2"/>
  <c r="H125" i="2"/>
  <c r="I124" i="2"/>
  <c r="H124" i="2"/>
  <c r="I122" i="2"/>
  <c r="H122" i="2"/>
  <c r="I119" i="2"/>
  <c r="H119" i="2"/>
  <c r="I118" i="2"/>
  <c r="H118" i="2"/>
  <c r="I116" i="2"/>
  <c r="H116" i="2"/>
  <c r="I114" i="2"/>
  <c r="H114" i="2"/>
  <c r="I113" i="2"/>
  <c r="H113" i="2"/>
  <c r="I104" i="2"/>
  <c r="H104" i="2"/>
  <c r="I91" i="2"/>
  <c r="H91" i="2"/>
  <c r="I87" i="2"/>
  <c r="H87" i="2"/>
  <c r="I84" i="2"/>
  <c r="H84" i="2"/>
  <c r="I82" i="2"/>
  <c r="H82" i="2"/>
  <c r="I74" i="2"/>
  <c r="H74" i="2"/>
  <c r="I71" i="2"/>
  <c r="H71" i="2"/>
  <c r="I62" i="2"/>
  <c r="H62" i="2"/>
  <c r="I61" i="2"/>
  <c r="H61" i="2"/>
  <c r="I56" i="2"/>
  <c r="H56" i="2"/>
  <c r="I55" i="2"/>
  <c r="H55" i="2"/>
  <c r="I54" i="2"/>
  <c r="H54" i="2"/>
  <c r="I53" i="2"/>
  <c r="H53" i="2"/>
  <c r="I52" i="2"/>
  <c r="H52" i="2"/>
  <c r="I50" i="2"/>
  <c r="H50" i="2"/>
  <c r="I49" i="2"/>
  <c r="H49" i="2"/>
  <c r="I48" i="2"/>
  <c r="H48" i="2"/>
  <c r="I47" i="2"/>
  <c r="H47" i="2"/>
  <c r="I45" i="2"/>
  <c r="H45" i="2"/>
  <c r="I41" i="2"/>
  <c r="H41" i="2"/>
  <c r="I40" i="2"/>
  <c r="H40" i="2"/>
  <c r="I39" i="2"/>
  <c r="H39" i="2"/>
  <c r="I36" i="2"/>
  <c r="H36" i="2"/>
  <c r="I35" i="2"/>
  <c r="H35" i="2"/>
  <c r="I32" i="2"/>
  <c r="H32" i="2"/>
  <c r="I31" i="2"/>
  <c r="H31" i="2"/>
  <c r="J36" i="2" l="1"/>
  <c r="J127" i="2"/>
  <c r="J159" i="2"/>
  <c r="J165" i="2"/>
  <c r="J198" i="2"/>
  <c r="J239" i="2"/>
  <c r="J282" i="2"/>
  <c r="J313" i="2"/>
  <c r="J228" i="2"/>
  <c r="J235" i="2"/>
  <c r="J253" i="2"/>
  <c r="J260" i="2"/>
  <c r="J295" i="2"/>
  <c r="J303" i="2"/>
  <c r="J432" i="2"/>
  <c r="J230" i="2"/>
  <c r="J237" i="2"/>
  <c r="J245" i="2"/>
  <c r="J256" i="2"/>
  <c r="J263" i="2"/>
  <c r="J297" i="2"/>
  <c r="J310" i="2"/>
  <c r="J320" i="2"/>
  <c r="J278" i="2"/>
  <c r="J436" i="2"/>
  <c r="J31" i="2"/>
  <c r="J35" i="2"/>
  <c r="J164" i="2"/>
  <c r="J47" i="2"/>
  <c r="J49" i="2"/>
  <c r="J52" i="2"/>
  <c r="J54" i="2"/>
  <c r="J62" i="2"/>
  <c r="J91" i="2"/>
  <c r="J113" i="2"/>
  <c r="J116" i="2"/>
  <c r="J119" i="2"/>
  <c r="J126" i="2"/>
  <c r="J146" i="2"/>
  <c r="J150" i="2"/>
  <c r="J153" i="2"/>
  <c r="J158" i="2"/>
  <c r="J229" i="2"/>
  <c r="J255" i="2"/>
  <c r="J262" i="2"/>
  <c r="J324" i="2"/>
  <c r="J399" i="2"/>
  <c r="J424" i="2"/>
  <c r="J175" i="2"/>
  <c r="J210" i="2"/>
  <c r="J48" i="2"/>
  <c r="J53" i="2"/>
  <c r="J104" i="2"/>
  <c r="J118" i="2"/>
  <c r="J335" i="2"/>
  <c r="J422" i="2"/>
  <c r="J149" i="2"/>
  <c r="J155" i="2"/>
  <c r="J307" i="2"/>
  <c r="J430" i="2"/>
  <c r="J55" i="2"/>
  <c r="J84" i="2"/>
  <c r="J187" i="2"/>
  <c r="J193" i="2"/>
  <c r="J216" i="2"/>
  <c r="J249" i="2"/>
  <c r="J354" i="2"/>
  <c r="J397" i="2"/>
  <c r="J41" i="2"/>
  <c r="J223" i="2"/>
  <c r="J296" i="2"/>
  <c r="J71" i="2"/>
  <c r="J122" i="2"/>
  <c r="J142" i="2"/>
  <c r="J186" i="2"/>
  <c r="J188" i="2"/>
  <c r="J190" i="2"/>
  <c r="J197" i="2"/>
  <c r="J236" i="2"/>
  <c r="J246" i="2"/>
  <c r="J266" i="2"/>
  <c r="J291" i="2"/>
  <c r="J348" i="2"/>
  <c r="J371" i="2"/>
  <c r="J392" i="2"/>
  <c r="J398" i="2"/>
  <c r="J61" i="2"/>
  <c r="J163" i="2"/>
  <c r="J243" i="2"/>
  <c r="J317" i="2"/>
  <c r="J32" i="2"/>
  <c r="J125" i="2"/>
  <c r="J208" i="2"/>
  <c r="J276" i="2"/>
  <c r="J419" i="2"/>
  <c r="J40" i="2"/>
  <c r="J45" i="2"/>
  <c r="J56" i="2"/>
  <c r="J82" i="2"/>
  <c r="J87" i="2"/>
  <c r="J124" i="2"/>
  <c r="J137" i="2"/>
  <c r="J144" i="2"/>
  <c r="J160" i="2"/>
  <c r="J173" i="2"/>
  <c r="J185" i="2"/>
  <c r="J201" i="2"/>
  <c r="J222" i="2"/>
  <c r="J226" i="2"/>
  <c r="J242" i="2"/>
  <c r="J248" i="2"/>
  <c r="J250" i="2"/>
  <c r="J273" i="2"/>
  <c r="J290" i="2"/>
  <c r="J294" i="2"/>
  <c r="J314" i="2"/>
  <c r="J333" i="2"/>
  <c r="J336" i="2"/>
  <c r="J410" i="2"/>
  <c r="J429" i="2"/>
  <c r="J431" i="2"/>
  <c r="J39" i="2"/>
  <c r="J50" i="2"/>
  <c r="J74" i="2"/>
  <c r="J114" i="2"/>
  <c r="J131" i="2"/>
  <c r="J151" i="2"/>
  <c r="J172" i="2"/>
  <c r="J189" i="2"/>
  <c r="J219" i="2"/>
  <c r="J231" i="2"/>
  <c r="J247" i="2"/>
  <c r="J259" i="2"/>
  <c r="J284" i="2"/>
  <c r="J298" i="2"/>
  <c r="J325" i="2"/>
  <c r="J391" i="2"/>
  <c r="J426" i="2"/>
  <c r="J30" i="2"/>
  <c r="W436" i="2"/>
  <c r="W432" i="2"/>
  <c r="W431" i="2"/>
  <c r="W430" i="2"/>
  <c r="W429" i="2"/>
  <c r="W426" i="2"/>
  <c r="W424" i="2"/>
  <c r="W422" i="2"/>
  <c r="W419" i="2"/>
  <c r="W410" i="2"/>
  <c r="W399" i="2"/>
  <c r="W398" i="2"/>
  <c r="W397" i="2"/>
  <c r="W392" i="2"/>
  <c r="W391" i="2"/>
  <c r="W371" i="2"/>
  <c r="W354" i="2"/>
  <c r="W348" i="2"/>
  <c r="W336" i="2"/>
  <c r="W335" i="2"/>
  <c r="W333" i="2"/>
  <c r="W325" i="2"/>
  <c r="W324" i="2"/>
  <c r="W320" i="2"/>
  <c r="W317" i="2"/>
  <c r="W314" i="2"/>
  <c r="W313" i="2"/>
  <c r="W310" i="2"/>
  <c r="W307" i="2"/>
  <c r="W303" i="2"/>
  <c r="W298" i="2"/>
  <c r="W297" i="2"/>
  <c r="W296" i="2"/>
  <c r="W295" i="2"/>
  <c r="W294" i="2"/>
  <c r="W291" i="2"/>
  <c r="W290" i="2"/>
  <c r="W284" i="2"/>
  <c r="W282" i="2"/>
  <c r="W278" i="2"/>
  <c r="W276" i="2"/>
  <c r="W273" i="2"/>
  <c r="W266" i="2"/>
  <c r="W263" i="2"/>
  <c r="W262" i="2"/>
  <c r="W260" i="2"/>
  <c r="W259" i="2"/>
  <c r="W256" i="2"/>
  <c r="W255" i="2"/>
  <c r="W253" i="2"/>
  <c r="W250" i="2"/>
  <c r="W249" i="2"/>
  <c r="W248" i="2"/>
  <c r="W247" i="2"/>
  <c r="W246" i="2"/>
  <c r="W245" i="2"/>
  <c r="W243" i="2"/>
  <c r="W242" i="2"/>
  <c r="W239" i="2"/>
  <c r="W237" i="2"/>
  <c r="W236" i="2"/>
  <c r="W235" i="2"/>
  <c r="W231" i="2"/>
  <c r="W230" i="2"/>
  <c r="W229" i="2"/>
  <c r="W228" i="2"/>
  <c r="W226" i="2"/>
  <c r="W223" i="2"/>
  <c r="W222" i="2"/>
  <c r="W219" i="2"/>
  <c r="W216" i="2"/>
  <c r="W210" i="2"/>
  <c r="W208" i="2"/>
  <c r="W201" i="2"/>
  <c r="W198" i="2"/>
  <c r="W197" i="2"/>
  <c r="W193" i="2"/>
  <c r="W190" i="2"/>
  <c r="W189" i="2"/>
  <c r="W188" i="2"/>
  <c r="W187" i="2"/>
  <c r="W186" i="2"/>
  <c r="W185" i="2"/>
  <c r="W175" i="2"/>
  <c r="W173" i="2"/>
  <c r="W172" i="2"/>
  <c r="W165" i="2"/>
  <c r="W164" i="2"/>
  <c r="W163" i="2"/>
  <c r="W160" i="2"/>
  <c r="W159" i="2"/>
  <c r="W158" i="2"/>
  <c r="W155" i="2"/>
  <c r="W153" i="2"/>
  <c r="W151" i="2"/>
  <c r="W150" i="2"/>
  <c r="W149" i="2"/>
  <c r="W146" i="2"/>
  <c r="W144" i="2"/>
  <c r="W142" i="2"/>
  <c r="W137" i="2"/>
  <c r="W131" i="2"/>
  <c r="W127" i="2"/>
  <c r="W126" i="2"/>
  <c r="W125" i="2"/>
  <c r="W124" i="2"/>
  <c r="W122" i="2"/>
  <c r="W119" i="2"/>
  <c r="W118" i="2"/>
  <c r="W116" i="2"/>
  <c r="W114" i="2"/>
  <c r="W113" i="2"/>
  <c r="W104" i="2"/>
  <c r="W91" i="2"/>
  <c r="W87" i="2"/>
  <c r="W84" i="2"/>
  <c r="W82" i="2"/>
  <c r="W74" i="2"/>
  <c r="W71" i="2"/>
  <c r="W62" i="2"/>
  <c r="W61" i="2"/>
  <c r="W56" i="2"/>
  <c r="W55" i="2"/>
  <c r="W54" i="2"/>
  <c r="W53" i="2"/>
  <c r="W52" i="2"/>
  <c r="W50" i="2"/>
  <c r="W49" i="2"/>
  <c r="W48" i="2"/>
  <c r="W47" i="2"/>
  <c r="W45" i="2"/>
  <c r="W41" i="2"/>
  <c r="W40" i="2"/>
  <c r="W39" i="2"/>
  <c r="W36" i="2"/>
  <c r="W35" i="2"/>
  <c r="W32" i="2"/>
  <c r="W31" i="2"/>
  <c r="W30" i="2"/>
  <c r="D10" i="2" l="1"/>
  <c r="Y260" i="2"/>
  <c r="Y253" i="2"/>
  <c r="Y249" i="2"/>
  <c r="Y435" i="2"/>
  <c r="X435" i="2"/>
  <c r="Y434" i="2"/>
  <c r="X434" i="2"/>
  <c r="Y433" i="2"/>
  <c r="X433" i="2"/>
  <c r="X429" i="2"/>
  <c r="Y428" i="2"/>
  <c r="X428" i="2"/>
  <c r="Y427" i="2"/>
  <c r="X427" i="2"/>
  <c r="Y425" i="2"/>
  <c r="X425" i="2"/>
  <c r="Y423" i="2"/>
  <c r="X423" i="2"/>
  <c r="Y421" i="2"/>
  <c r="X421" i="2"/>
  <c r="Y420" i="2"/>
  <c r="X420" i="2"/>
  <c r="Y418" i="2"/>
  <c r="X418" i="2"/>
  <c r="Y417" i="2"/>
  <c r="X417" i="2"/>
  <c r="Y416" i="2"/>
  <c r="X416" i="2"/>
  <c r="Y415" i="2"/>
  <c r="X415" i="2"/>
  <c r="Y414" i="2"/>
  <c r="X414" i="2"/>
  <c r="Y413" i="2"/>
  <c r="X413" i="2"/>
  <c r="Y412" i="2"/>
  <c r="X412" i="2"/>
  <c r="Y411" i="2"/>
  <c r="X411" i="2"/>
  <c r="Y409" i="2"/>
  <c r="X409" i="2"/>
  <c r="Y408" i="2"/>
  <c r="X408" i="2"/>
  <c r="Y407" i="2"/>
  <c r="X407" i="2"/>
  <c r="Y406" i="2"/>
  <c r="X406" i="2"/>
  <c r="Y405" i="2"/>
  <c r="X405" i="2"/>
  <c r="Y404" i="2"/>
  <c r="X404" i="2"/>
  <c r="Y403" i="2"/>
  <c r="X403" i="2"/>
  <c r="Y402" i="2"/>
  <c r="X402" i="2"/>
  <c r="Y401" i="2"/>
  <c r="X401" i="2"/>
  <c r="Y400" i="2"/>
  <c r="X400" i="2"/>
  <c r="Y396" i="2"/>
  <c r="X396" i="2"/>
  <c r="Y395" i="2"/>
  <c r="X395" i="2"/>
  <c r="Y394" i="2"/>
  <c r="X394" i="2"/>
  <c r="Y393" i="2"/>
  <c r="X393" i="2"/>
  <c r="X391" i="2"/>
  <c r="Y390" i="2"/>
  <c r="X390" i="2"/>
  <c r="Y389" i="2"/>
  <c r="X389" i="2"/>
  <c r="Y388" i="2"/>
  <c r="X388" i="2"/>
  <c r="Y387" i="2"/>
  <c r="X387" i="2"/>
  <c r="Y386" i="2"/>
  <c r="X386" i="2"/>
  <c r="Y385" i="2"/>
  <c r="X385" i="2"/>
  <c r="Y384" i="2"/>
  <c r="X384" i="2"/>
  <c r="Y383" i="2"/>
  <c r="X383" i="2"/>
  <c r="Y382" i="2"/>
  <c r="X382" i="2"/>
  <c r="Y381" i="2"/>
  <c r="X381" i="2"/>
  <c r="Y380" i="2"/>
  <c r="X380" i="2"/>
  <c r="Y379" i="2"/>
  <c r="X379" i="2"/>
  <c r="Y378" i="2"/>
  <c r="X378" i="2"/>
  <c r="Y377" i="2"/>
  <c r="X377" i="2"/>
  <c r="Y376" i="2"/>
  <c r="X376" i="2"/>
  <c r="Y375" i="2"/>
  <c r="X375" i="2"/>
  <c r="Y374" i="2"/>
  <c r="X374" i="2"/>
  <c r="Y373" i="2"/>
  <c r="X373" i="2"/>
  <c r="Y372" i="2"/>
  <c r="X372" i="2"/>
  <c r="Y370" i="2"/>
  <c r="X370" i="2"/>
  <c r="Y369" i="2"/>
  <c r="X369" i="2"/>
  <c r="Y368" i="2"/>
  <c r="X368" i="2"/>
  <c r="Y367" i="2"/>
  <c r="X367" i="2"/>
  <c r="Y366" i="2"/>
  <c r="X366" i="2"/>
  <c r="Y365" i="2"/>
  <c r="X365" i="2"/>
  <c r="Y364" i="2"/>
  <c r="X364" i="2"/>
  <c r="Y363" i="2"/>
  <c r="X363" i="2"/>
  <c r="Y362" i="2"/>
  <c r="X362" i="2"/>
  <c r="Y361" i="2"/>
  <c r="X361" i="2"/>
  <c r="Y360" i="2"/>
  <c r="X360" i="2"/>
  <c r="Y359" i="2"/>
  <c r="X359" i="2"/>
  <c r="Y358" i="2"/>
  <c r="X358" i="2"/>
  <c r="Y357" i="2"/>
  <c r="X357" i="2"/>
  <c r="Y356" i="2"/>
  <c r="X356" i="2"/>
  <c r="Y355" i="2"/>
  <c r="X355" i="2"/>
  <c r="Y353" i="2"/>
  <c r="X353" i="2"/>
  <c r="Y352" i="2"/>
  <c r="X352" i="2"/>
  <c r="Y351" i="2"/>
  <c r="X351" i="2"/>
  <c r="Y350" i="2"/>
  <c r="X350" i="2"/>
  <c r="Y349" i="2"/>
  <c r="X349" i="2"/>
  <c r="Y347" i="2"/>
  <c r="X347" i="2"/>
  <c r="Y346" i="2"/>
  <c r="X346" i="2"/>
  <c r="Y345" i="2"/>
  <c r="X345" i="2"/>
  <c r="Y344" i="2"/>
  <c r="X344" i="2"/>
  <c r="Y343" i="2"/>
  <c r="X343" i="2"/>
  <c r="Y342" i="2"/>
  <c r="X342" i="2"/>
  <c r="Y341" i="2"/>
  <c r="X341" i="2"/>
  <c r="Y340" i="2"/>
  <c r="X340" i="2"/>
  <c r="Y339" i="2"/>
  <c r="X339" i="2"/>
  <c r="Y338" i="2"/>
  <c r="X338" i="2"/>
  <c r="Y337" i="2"/>
  <c r="X337" i="2"/>
  <c r="Y334" i="2"/>
  <c r="X334" i="2"/>
  <c r="Y332" i="2"/>
  <c r="X332" i="2"/>
  <c r="Y331" i="2"/>
  <c r="X331" i="2"/>
  <c r="Y330" i="2"/>
  <c r="X330" i="2"/>
  <c r="Y329" i="2"/>
  <c r="X329" i="2"/>
  <c r="Y328" i="2"/>
  <c r="X328" i="2"/>
  <c r="Y327" i="2"/>
  <c r="X327" i="2"/>
  <c r="Y326" i="2"/>
  <c r="X326" i="2"/>
  <c r="Y323" i="2"/>
  <c r="X323" i="2"/>
  <c r="Y322" i="2"/>
  <c r="X322" i="2"/>
  <c r="Y321" i="2"/>
  <c r="X321" i="2"/>
  <c r="Y319" i="2"/>
  <c r="X319" i="2"/>
  <c r="Y318" i="2"/>
  <c r="X318" i="2"/>
  <c r="Y316" i="2"/>
  <c r="X316" i="2"/>
  <c r="Y315" i="2"/>
  <c r="X315" i="2"/>
  <c r="X314" i="2"/>
  <c r="Y312" i="2"/>
  <c r="X312" i="2"/>
  <c r="Y311" i="2"/>
  <c r="X311" i="2"/>
  <c r="Y309" i="2"/>
  <c r="X309" i="2"/>
  <c r="Y308" i="2"/>
  <c r="X308" i="2"/>
  <c r="Y306" i="2"/>
  <c r="X306" i="2"/>
  <c r="Y305" i="2"/>
  <c r="X305" i="2"/>
  <c r="Y304" i="2"/>
  <c r="X304" i="2"/>
  <c r="Y302" i="2"/>
  <c r="X302" i="2"/>
  <c r="Y301" i="2"/>
  <c r="X301" i="2"/>
  <c r="Y300" i="2"/>
  <c r="X300" i="2"/>
  <c r="Y299" i="2"/>
  <c r="X299" i="2"/>
  <c r="X295" i="2"/>
  <c r="Y293" i="2"/>
  <c r="X293" i="2"/>
  <c r="Y292" i="2"/>
  <c r="X292" i="2"/>
  <c r="Y289" i="2"/>
  <c r="X289" i="2"/>
  <c r="Y288" i="2"/>
  <c r="X288" i="2"/>
  <c r="Y287" i="2"/>
  <c r="X287" i="2"/>
  <c r="Y286" i="2"/>
  <c r="X286" i="2"/>
  <c r="Y285" i="2"/>
  <c r="X285" i="2"/>
  <c r="Y283" i="2"/>
  <c r="X283" i="2"/>
  <c r="X282" i="2"/>
  <c r="Y281" i="2"/>
  <c r="X281" i="2"/>
  <c r="Y280" i="2"/>
  <c r="X280" i="2"/>
  <c r="Y279" i="2"/>
  <c r="X279" i="2"/>
  <c r="Y277" i="2"/>
  <c r="X277" i="2"/>
  <c r="Y275" i="2"/>
  <c r="X275" i="2"/>
  <c r="Y274" i="2"/>
  <c r="X274" i="2"/>
  <c r="Y272" i="2"/>
  <c r="X272" i="2"/>
  <c r="Y271" i="2"/>
  <c r="X271" i="2"/>
  <c r="Y270" i="2"/>
  <c r="X270" i="2"/>
  <c r="Y269" i="2"/>
  <c r="X269" i="2"/>
  <c r="Y268" i="2"/>
  <c r="X268" i="2"/>
  <c r="Y267" i="2"/>
  <c r="X267" i="2"/>
  <c r="Y265" i="2"/>
  <c r="X265" i="2"/>
  <c r="Y264" i="2"/>
  <c r="X264" i="2"/>
  <c r="Y261" i="2"/>
  <c r="X261" i="2"/>
  <c r="Y258" i="2"/>
  <c r="X258" i="2"/>
  <c r="Y257" i="2"/>
  <c r="X257" i="2"/>
  <c r="Y254" i="2"/>
  <c r="X254" i="2"/>
  <c r="Y252" i="2"/>
  <c r="X252" i="2"/>
  <c r="Y251" i="2"/>
  <c r="X251" i="2"/>
  <c r="Y244" i="2"/>
  <c r="X244" i="2"/>
  <c r="Y241" i="2"/>
  <c r="X241" i="2"/>
  <c r="Y240" i="2"/>
  <c r="X240" i="2"/>
  <c r="X239" i="2"/>
  <c r="Y238" i="2"/>
  <c r="X238" i="2"/>
  <c r="Y234" i="2"/>
  <c r="X234" i="2"/>
  <c r="Y233" i="2"/>
  <c r="X233" i="2"/>
  <c r="Y232" i="2"/>
  <c r="X232" i="2"/>
  <c r="Y227" i="2"/>
  <c r="X227" i="2"/>
  <c r="Y225" i="2"/>
  <c r="X225" i="2"/>
  <c r="Y224" i="2"/>
  <c r="X224" i="2"/>
  <c r="Y221" i="2"/>
  <c r="X221" i="2"/>
  <c r="Y220" i="2"/>
  <c r="X220" i="2"/>
  <c r="Y218" i="2"/>
  <c r="X218" i="2"/>
  <c r="Y217" i="2"/>
  <c r="X217" i="2"/>
  <c r="Y215" i="2"/>
  <c r="X215" i="2"/>
  <c r="Y214" i="2"/>
  <c r="X214" i="2"/>
  <c r="Y213" i="2"/>
  <c r="X213" i="2"/>
  <c r="Y212" i="2"/>
  <c r="X212" i="2"/>
  <c r="Y211" i="2"/>
  <c r="X211" i="2"/>
  <c r="Y209" i="2"/>
  <c r="X209" i="2"/>
  <c r="Y207" i="2"/>
  <c r="X207" i="2"/>
  <c r="Y206" i="2"/>
  <c r="X206" i="2"/>
  <c r="Y205" i="2"/>
  <c r="X205" i="2"/>
  <c r="Y204" i="2"/>
  <c r="X204" i="2"/>
  <c r="Y203" i="2"/>
  <c r="X203" i="2"/>
  <c r="Y202" i="2"/>
  <c r="X202" i="2"/>
  <c r="X201" i="2"/>
  <c r="Y200" i="2"/>
  <c r="X200" i="2"/>
  <c r="Y199" i="2"/>
  <c r="X199" i="2"/>
  <c r="Y196" i="2"/>
  <c r="X196" i="2"/>
  <c r="Y195" i="2"/>
  <c r="X195" i="2"/>
  <c r="Y194" i="2"/>
  <c r="X194" i="2"/>
  <c r="Y192" i="2"/>
  <c r="X192" i="2"/>
  <c r="Y191" i="2"/>
  <c r="X191" i="2"/>
  <c r="X190" i="2"/>
  <c r="X189" i="2"/>
  <c r="X188" i="2"/>
  <c r="Y184" i="2"/>
  <c r="X184" i="2"/>
  <c r="Y183" i="2"/>
  <c r="X183" i="2"/>
  <c r="Y182" i="2"/>
  <c r="X182" i="2"/>
  <c r="Y181" i="2"/>
  <c r="X181" i="2"/>
  <c r="Y180" i="2"/>
  <c r="X180" i="2"/>
  <c r="Y179" i="2"/>
  <c r="X179" i="2"/>
  <c r="Y178" i="2"/>
  <c r="X178" i="2"/>
  <c r="Y177" i="2"/>
  <c r="X177" i="2"/>
  <c r="Y176" i="2"/>
  <c r="X176" i="2"/>
  <c r="Y174" i="2"/>
  <c r="X174" i="2"/>
  <c r="X173" i="2"/>
  <c r="Y171" i="2"/>
  <c r="X171" i="2"/>
  <c r="Y170" i="2"/>
  <c r="X170" i="2"/>
  <c r="Y169" i="2"/>
  <c r="X169" i="2"/>
  <c r="Y168" i="2"/>
  <c r="X168" i="2"/>
  <c r="Y167" i="2"/>
  <c r="X167" i="2"/>
  <c r="Y166" i="2"/>
  <c r="X166" i="2"/>
  <c r="Y162" i="2"/>
  <c r="X162" i="2"/>
  <c r="Y161" i="2"/>
  <c r="X161" i="2"/>
  <c r="Y157" i="2"/>
  <c r="X157" i="2"/>
  <c r="Y156" i="2"/>
  <c r="X156" i="2"/>
  <c r="Y154" i="2"/>
  <c r="X154" i="2"/>
  <c r="Y152" i="2"/>
  <c r="X152" i="2"/>
  <c r="Y148" i="2"/>
  <c r="X148" i="2"/>
  <c r="Y147" i="2"/>
  <c r="X147" i="2"/>
  <c r="Y145" i="2"/>
  <c r="X145" i="2"/>
  <c r="Y143" i="2"/>
  <c r="X143" i="2"/>
  <c r="Y141" i="2"/>
  <c r="X141" i="2"/>
  <c r="Y140" i="2"/>
  <c r="X140" i="2"/>
  <c r="Y139" i="2"/>
  <c r="X139" i="2"/>
  <c r="Y138" i="2"/>
  <c r="X138" i="2"/>
  <c r="Y136" i="2"/>
  <c r="X136" i="2"/>
  <c r="Y135" i="2"/>
  <c r="X135" i="2"/>
  <c r="Y134" i="2"/>
  <c r="X134" i="2"/>
  <c r="Y133" i="2"/>
  <c r="X133" i="2"/>
  <c r="Y132" i="2"/>
  <c r="X132" i="2"/>
  <c r="Y130" i="2"/>
  <c r="X130" i="2"/>
  <c r="Y129" i="2"/>
  <c r="X129" i="2"/>
  <c r="Y128" i="2"/>
  <c r="X128" i="2"/>
  <c r="Y123" i="2"/>
  <c r="X123" i="2"/>
  <c r="Y121" i="2"/>
  <c r="X121" i="2"/>
  <c r="Y120" i="2"/>
  <c r="X120" i="2"/>
  <c r="Y117" i="2"/>
  <c r="X117" i="2"/>
  <c r="Y115" i="2"/>
  <c r="X115" i="2"/>
  <c r="Y112" i="2"/>
  <c r="X112" i="2"/>
  <c r="Y111" i="2"/>
  <c r="X111" i="2"/>
  <c r="Y110" i="2"/>
  <c r="X110" i="2"/>
  <c r="Y109" i="2"/>
  <c r="X109" i="2"/>
  <c r="Y108" i="2"/>
  <c r="X108" i="2"/>
  <c r="Y107" i="2"/>
  <c r="X107" i="2"/>
  <c r="Y106" i="2"/>
  <c r="X106" i="2"/>
  <c r="Y105" i="2"/>
  <c r="X105" i="2"/>
  <c r="Y103" i="2"/>
  <c r="X103" i="2"/>
  <c r="Y102" i="2"/>
  <c r="X102" i="2"/>
  <c r="Y101" i="2"/>
  <c r="X101" i="2"/>
  <c r="Y100" i="2"/>
  <c r="X100" i="2"/>
  <c r="Y99" i="2"/>
  <c r="X99" i="2"/>
  <c r="Y98" i="2"/>
  <c r="X98" i="2"/>
  <c r="Y97" i="2"/>
  <c r="X97" i="2"/>
  <c r="Y96" i="2"/>
  <c r="X96" i="2"/>
  <c r="Y95" i="2"/>
  <c r="X95" i="2"/>
  <c r="Y94" i="2"/>
  <c r="X94" i="2"/>
  <c r="Y93" i="2"/>
  <c r="X93" i="2"/>
  <c r="Y92" i="2"/>
  <c r="X92" i="2"/>
  <c r="Y90" i="2"/>
  <c r="X90" i="2"/>
  <c r="Y89" i="2"/>
  <c r="X89" i="2"/>
  <c r="Y88" i="2"/>
  <c r="X88" i="2"/>
  <c r="Y86" i="2"/>
  <c r="X86" i="2"/>
  <c r="Y85" i="2"/>
  <c r="X85" i="2"/>
  <c r="Y83" i="2"/>
  <c r="X83" i="2"/>
  <c r="Y81" i="2"/>
  <c r="X81" i="2"/>
  <c r="Y80" i="2"/>
  <c r="X80" i="2"/>
  <c r="Y79" i="2"/>
  <c r="X79" i="2"/>
  <c r="Y78" i="2"/>
  <c r="X78" i="2"/>
  <c r="Y77" i="2"/>
  <c r="X77" i="2"/>
  <c r="Y76" i="2"/>
  <c r="X76" i="2"/>
  <c r="Y75" i="2"/>
  <c r="X75" i="2"/>
  <c r="Y73" i="2"/>
  <c r="X73" i="2"/>
  <c r="Y72" i="2"/>
  <c r="X72" i="2"/>
  <c r="Y70" i="2"/>
  <c r="X70" i="2"/>
  <c r="Y69" i="2"/>
  <c r="X69" i="2"/>
  <c r="Y68" i="2"/>
  <c r="X68" i="2"/>
  <c r="Y67" i="2"/>
  <c r="X67" i="2"/>
  <c r="Y66" i="2"/>
  <c r="X66" i="2"/>
  <c r="Y65" i="2"/>
  <c r="X65" i="2"/>
  <c r="Y64" i="2"/>
  <c r="X64" i="2"/>
  <c r="Y63" i="2"/>
  <c r="X63" i="2"/>
  <c r="Y60" i="2"/>
  <c r="X60" i="2"/>
  <c r="Y59" i="2"/>
  <c r="X59" i="2"/>
  <c r="Y58" i="2"/>
  <c r="X58" i="2"/>
  <c r="Y57" i="2"/>
  <c r="X57" i="2"/>
  <c r="Y51" i="2"/>
  <c r="X51" i="2"/>
  <c r="Y46" i="2"/>
  <c r="X46" i="2"/>
  <c r="Y44" i="2"/>
  <c r="X44" i="2"/>
  <c r="Y43" i="2"/>
  <c r="X43" i="2"/>
  <c r="Y42" i="2"/>
  <c r="X42" i="2"/>
  <c r="Y38" i="2"/>
  <c r="X38" i="2"/>
  <c r="Y37" i="2"/>
  <c r="X37" i="2"/>
  <c r="X35" i="2"/>
  <c r="Y34" i="2"/>
  <c r="X34" i="2"/>
  <c r="Y33" i="2"/>
  <c r="X33" i="2"/>
  <c r="Y29" i="2"/>
  <c r="X29" i="2"/>
  <c r="Y28" i="2"/>
  <c r="X28" i="2"/>
  <c r="Y27" i="2"/>
  <c r="X27" i="2"/>
  <c r="Y26" i="2"/>
  <c r="X26" i="2"/>
  <c r="Y25" i="2"/>
  <c r="X25" i="2"/>
  <c r="Y24" i="2"/>
  <c r="X24" i="2"/>
  <c r="Y23" i="2"/>
  <c r="X23" i="2"/>
  <c r="W435" i="2"/>
  <c r="W434" i="2"/>
  <c r="W433" i="2"/>
  <c r="W428" i="2"/>
  <c r="W427" i="2"/>
  <c r="W425" i="2"/>
  <c r="W423" i="2"/>
  <c r="W421" i="2"/>
  <c r="W420" i="2"/>
  <c r="W418" i="2"/>
  <c r="W417" i="2"/>
  <c r="W416" i="2"/>
  <c r="W415" i="2"/>
  <c r="W414" i="2"/>
  <c r="W413" i="2"/>
  <c r="W412" i="2"/>
  <c r="W411" i="2"/>
  <c r="W409" i="2"/>
  <c r="W408" i="2"/>
  <c r="W407" i="2"/>
  <c r="W406" i="2"/>
  <c r="W405" i="2"/>
  <c r="W404" i="2"/>
  <c r="W403" i="2"/>
  <c r="W402" i="2"/>
  <c r="W401" i="2"/>
  <c r="W400" i="2"/>
  <c r="W396" i="2"/>
  <c r="W395" i="2"/>
  <c r="W394" i="2"/>
  <c r="W393" i="2"/>
  <c r="W390" i="2"/>
  <c r="W389" i="2"/>
  <c r="W388" i="2"/>
  <c r="W387" i="2"/>
  <c r="W386" i="2"/>
  <c r="W385" i="2"/>
  <c r="W384" i="2"/>
  <c r="W383" i="2"/>
  <c r="W382" i="2"/>
  <c r="W381" i="2"/>
  <c r="W380" i="2"/>
  <c r="W379" i="2"/>
  <c r="W378" i="2"/>
  <c r="W377" i="2"/>
  <c r="W376" i="2"/>
  <c r="W375" i="2"/>
  <c r="W374" i="2"/>
  <c r="W373" i="2"/>
  <c r="W372" i="2"/>
  <c r="W370" i="2"/>
  <c r="W369" i="2"/>
  <c r="W368" i="2"/>
  <c r="W367" i="2"/>
  <c r="W366" i="2"/>
  <c r="W365" i="2"/>
  <c r="W364" i="2"/>
  <c r="W363" i="2"/>
  <c r="W362" i="2"/>
  <c r="W361" i="2"/>
  <c r="W360" i="2"/>
  <c r="W359" i="2"/>
  <c r="W358" i="2"/>
  <c r="W357" i="2"/>
  <c r="W356" i="2"/>
  <c r="W355" i="2"/>
  <c r="W353" i="2"/>
  <c r="W352" i="2"/>
  <c r="W351" i="2"/>
  <c r="W350" i="2"/>
  <c r="W349" i="2"/>
  <c r="W347" i="2"/>
  <c r="W346" i="2"/>
  <c r="W345" i="2"/>
  <c r="W344" i="2"/>
  <c r="W343" i="2"/>
  <c r="W342" i="2"/>
  <c r="W341" i="2"/>
  <c r="W340" i="2"/>
  <c r="W339" i="2"/>
  <c r="W338" i="2"/>
  <c r="W337" i="2"/>
  <c r="W334" i="2"/>
  <c r="W332" i="2"/>
  <c r="W331" i="2"/>
  <c r="W330" i="2"/>
  <c r="W329" i="2"/>
  <c r="W328" i="2"/>
  <c r="W327" i="2"/>
  <c r="W326" i="2"/>
  <c r="W323" i="2"/>
  <c r="W322" i="2"/>
  <c r="W321" i="2"/>
  <c r="W319" i="2"/>
  <c r="W318" i="2"/>
  <c r="W316" i="2"/>
  <c r="W315" i="2"/>
  <c r="W312" i="2"/>
  <c r="W311" i="2"/>
  <c r="W309" i="2"/>
  <c r="W308" i="2"/>
  <c r="W306" i="2"/>
  <c r="W305" i="2"/>
  <c r="W304" i="2"/>
  <c r="W302" i="2"/>
  <c r="W301" i="2"/>
  <c r="W300" i="2"/>
  <c r="W299" i="2"/>
  <c r="W293" i="2"/>
  <c r="W292" i="2"/>
  <c r="W289" i="2"/>
  <c r="W288" i="2"/>
  <c r="W287" i="2"/>
  <c r="W286" i="2"/>
  <c r="W285" i="2"/>
  <c r="W283" i="2"/>
  <c r="W281" i="2"/>
  <c r="W280" i="2"/>
  <c r="W279" i="2"/>
  <c r="W277" i="2"/>
  <c r="W275" i="2"/>
  <c r="W274" i="2"/>
  <c r="W272" i="2"/>
  <c r="W271" i="2"/>
  <c r="W270" i="2"/>
  <c r="W269" i="2"/>
  <c r="W268" i="2"/>
  <c r="W267" i="2"/>
  <c r="W265" i="2"/>
  <c r="W264" i="2"/>
  <c r="W261" i="2"/>
  <c r="W258" i="2"/>
  <c r="W257" i="2"/>
  <c r="W254" i="2"/>
  <c r="W252" i="2"/>
  <c r="W251" i="2"/>
  <c r="W244" i="2"/>
  <c r="W241" i="2"/>
  <c r="W240" i="2"/>
  <c r="W238" i="2"/>
  <c r="W234" i="2"/>
  <c r="W233" i="2"/>
  <c r="W232" i="2"/>
  <c r="W227" i="2"/>
  <c r="W225" i="2"/>
  <c r="W224" i="2"/>
  <c r="W221" i="2"/>
  <c r="W220" i="2"/>
  <c r="W218" i="2"/>
  <c r="W217" i="2"/>
  <c r="W215" i="2"/>
  <c r="W214" i="2"/>
  <c r="W213" i="2"/>
  <c r="W212" i="2"/>
  <c r="W211" i="2"/>
  <c r="W209" i="2"/>
  <c r="W207" i="2"/>
  <c r="W206" i="2"/>
  <c r="W205" i="2"/>
  <c r="W204" i="2"/>
  <c r="W203" i="2"/>
  <c r="W202" i="2"/>
  <c r="W200" i="2"/>
  <c r="W199" i="2"/>
  <c r="W196" i="2"/>
  <c r="W195" i="2"/>
  <c r="W194" i="2"/>
  <c r="W192" i="2"/>
  <c r="W191" i="2"/>
  <c r="W184" i="2"/>
  <c r="W183" i="2"/>
  <c r="W182" i="2"/>
  <c r="W181" i="2"/>
  <c r="W180" i="2"/>
  <c r="W179" i="2"/>
  <c r="W178" i="2"/>
  <c r="W177" i="2"/>
  <c r="W176" i="2"/>
  <c r="W174" i="2"/>
  <c r="W171" i="2"/>
  <c r="W170" i="2"/>
  <c r="W169" i="2"/>
  <c r="W168" i="2"/>
  <c r="W167" i="2"/>
  <c r="W166" i="2"/>
  <c r="W162" i="2"/>
  <c r="W161" i="2"/>
  <c r="W157" i="2"/>
  <c r="W156" i="2"/>
  <c r="W154" i="2"/>
  <c r="W152" i="2"/>
  <c r="W148" i="2"/>
  <c r="W147" i="2"/>
  <c r="W145" i="2"/>
  <c r="W143" i="2"/>
  <c r="W141" i="2"/>
  <c r="W140" i="2"/>
  <c r="W139" i="2"/>
  <c r="W138" i="2"/>
  <c r="W136" i="2"/>
  <c r="W135" i="2"/>
  <c r="W134" i="2"/>
  <c r="W133" i="2"/>
  <c r="W132" i="2"/>
  <c r="W130" i="2"/>
  <c r="W129" i="2"/>
  <c r="W128" i="2"/>
  <c r="W123" i="2"/>
  <c r="W121" i="2"/>
  <c r="W120" i="2"/>
  <c r="W117" i="2"/>
  <c r="W115" i="2"/>
  <c r="W112" i="2"/>
  <c r="W111" i="2"/>
  <c r="W110" i="2"/>
  <c r="W109" i="2"/>
  <c r="W108" i="2"/>
  <c r="W107" i="2"/>
  <c r="W106" i="2"/>
  <c r="W105" i="2"/>
  <c r="W103" i="2"/>
  <c r="W102" i="2"/>
  <c r="W101" i="2"/>
  <c r="W100" i="2"/>
  <c r="W99" i="2"/>
  <c r="W98" i="2"/>
  <c r="W97" i="2"/>
  <c r="W96" i="2"/>
  <c r="W95" i="2"/>
  <c r="W94" i="2"/>
  <c r="W93" i="2"/>
  <c r="W92" i="2"/>
  <c r="W90" i="2"/>
  <c r="W89" i="2"/>
  <c r="W88" i="2"/>
  <c r="W86" i="2"/>
  <c r="W85" i="2"/>
  <c r="W83" i="2"/>
  <c r="W81" i="2"/>
  <c r="W80" i="2"/>
  <c r="W79" i="2"/>
  <c r="W78" i="2"/>
  <c r="W77" i="2"/>
  <c r="W76" i="2"/>
  <c r="W75" i="2"/>
  <c r="W73" i="2"/>
  <c r="W72" i="2"/>
  <c r="W70" i="2"/>
  <c r="W69" i="2"/>
  <c r="W68" i="2"/>
  <c r="W67" i="2"/>
  <c r="W66" i="2"/>
  <c r="W65" i="2"/>
  <c r="W64" i="2"/>
  <c r="W63" i="2"/>
  <c r="W60" i="2"/>
  <c r="W59" i="2"/>
  <c r="W58" i="2"/>
  <c r="W57" i="2"/>
  <c r="W51" i="2"/>
  <c r="W46" i="2"/>
  <c r="W44" i="2"/>
  <c r="W43" i="2"/>
  <c r="W42" i="2"/>
  <c r="W38" i="2"/>
  <c r="W37" i="2"/>
  <c r="W34" i="2"/>
  <c r="W33" i="2"/>
  <c r="W29" i="2"/>
  <c r="W28" i="2"/>
  <c r="W27" i="2"/>
  <c r="W26" i="2"/>
  <c r="W25" i="2"/>
  <c r="W24" i="2"/>
  <c r="W23" i="2"/>
  <c r="N340" i="2" l="1"/>
  <c r="N339" i="2"/>
  <c r="N338" i="2"/>
  <c r="N337" i="2"/>
  <c r="N336" i="2"/>
  <c r="P336" i="2" s="1"/>
  <c r="N335" i="2"/>
  <c r="P335" i="2" s="1"/>
  <c r="N334" i="2"/>
  <c r="N333" i="2"/>
  <c r="P333" i="2" s="1"/>
  <c r="N332" i="2"/>
  <c r="N331" i="2"/>
  <c r="N330" i="2"/>
  <c r="N329" i="2"/>
  <c r="N328" i="2"/>
  <c r="N327" i="2"/>
  <c r="N326" i="2"/>
  <c r="N354" i="2"/>
  <c r="P354" i="2" s="1"/>
  <c r="N353" i="2"/>
  <c r="N352" i="2"/>
  <c r="N351" i="2"/>
  <c r="N350" i="2"/>
  <c r="N349" i="2"/>
  <c r="N348" i="2"/>
  <c r="P348" i="2" s="1"/>
  <c r="N347" i="2"/>
  <c r="N346" i="2"/>
  <c r="N345" i="2"/>
  <c r="N344" i="2"/>
  <c r="N343" i="2"/>
  <c r="N342" i="2"/>
  <c r="N341" i="2"/>
  <c r="N277" i="2"/>
  <c r="N276" i="2"/>
  <c r="P276" i="2" s="1"/>
  <c r="N275" i="2"/>
  <c r="N274" i="2"/>
  <c r="N273" i="2"/>
  <c r="P273" i="2" s="1"/>
  <c r="N272" i="2"/>
  <c r="N271" i="2"/>
  <c r="N270" i="2"/>
  <c r="N269" i="2"/>
  <c r="N268" i="2"/>
  <c r="N267" i="2"/>
  <c r="N266" i="2"/>
  <c r="P266" i="2" s="1"/>
  <c r="N265" i="2"/>
  <c r="N264" i="2"/>
  <c r="N263" i="2"/>
  <c r="P263" i="2" s="1"/>
  <c r="N262" i="2"/>
  <c r="P262" i="2" s="1"/>
  <c r="N261" i="2"/>
  <c r="N260" i="2"/>
  <c r="P260" i="2" s="1"/>
  <c r="N259" i="2"/>
  <c r="P259" i="2" s="1"/>
  <c r="N258" i="2"/>
  <c r="N257" i="2"/>
  <c r="N256" i="2"/>
  <c r="P256" i="2" s="1"/>
  <c r="N255" i="2"/>
  <c r="P255" i="2" s="1"/>
  <c r="N254" i="2"/>
  <c r="N253" i="2"/>
  <c r="P253" i="2" s="1"/>
  <c r="N252" i="2"/>
  <c r="N251" i="2"/>
  <c r="N250" i="2"/>
  <c r="P250" i="2" s="1"/>
  <c r="N249" i="2"/>
  <c r="P249" i="2" s="1"/>
  <c r="N248" i="2"/>
  <c r="P248" i="2" s="1"/>
  <c r="N247" i="2"/>
  <c r="P247" i="2" s="1"/>
  <c r="N246" i="2"/>
  <c r="P246" i="2" s="1"/>
  <c r="N245" i="2"/>
  <c r="P245" i="2" s="1"/>
  <c r="N244" i="2"/>
  <c r="N243" i="2"/>
  <c r="P243" i="2" s="1"/>
  <c r="N242" i="2"/>
  <c r="P242" i="2" s="1"/>
  <c r="N241" i="2"/>
  <c r="N240" i="2"/>
  <c r="N239" i="2"/>
  <c r="P239" i="2" s="1"/>
  <c r="N238" i="2"/>
  <c r="N237" i="2"/>
  <c r="P237" i="2" s="1"/>
  <c r="N236" i="2"/>
  <c r="P236" i="2" s="1"/>
  <c r="N235" i="2"/>
  <c r="P235" i="2" s="1"/>
  <c r="N234" i="2"/>
  <c r="N233" i="2"/>
  <c r="N232" i="2"/>
  <c r="N278" i="2"/>
  <c r="P278" i="2" s="1"/>
  <c r="N325" i="2"/>
  <c r="P325" i="2" s="1"/>
  <c r="N324" i="2"/>
  <c r="P324" i="2" s="1"/>
  <c r="N323" i="2"/>
  <c r="N322" i="2"/>
  <c r="N321" i="2"/>
  <c r="N320" i="2"/>
  <c r="P320" i="2" s="1"/>
  <c r="N319" i="2"/>
  <c r="N318" i="2"/>
  <c r="N317" i="2"/>
  <c r="P317" i="2" s="1"/>
  <c r="N316" i="2"/>
  <c r="N315" i="2"/>
  <c r="N314" i="2"/>
  <c r="P314" i="2" s="1"/>
  <c r="N313" i="2"/>
  <c r="P313" i="2" s="1"/>
  <c r="N312" i="2"/>
  <c r="N311" i="2"/>
  <c r="N310" i="2"/>
  <c r="P310" i="2" s="1"/>
  <c r="N309" i="2"/>
  <c r="N308" i="2"/>
  <c r="N307" i="2"/>
  <c r="P307" i="2" s="1"/>
  <c r="N306" i="2"/>
  <c r="N305" i="2"/>
  <c r="N304" i="2"/>
  <c r="N303" i="2"/>
  <c r="P303" i="2" s="1"/>
  <c r="N302" i="2"/>
  <c r="N301" i="2"/>
  <c r="N300" i="2"/>
  <c r="N299" i="2"/>
  <c r="N298" i="2"/>
  <c r="P298" i="2" s="1"/>
  <c r="N297" i="2"/>
  <c r="P297" i="2" s="1"/>
  <c r="N296" i="2"/>
  <c r="P296" i="2" s="1"/>
  <c r="N295" i="2"/>
  <c r="P295" i="2" s="1"/>
  <c r="N294" i="2"/>
  <c r="P294" i="2" s="1"/>
  <c r="N293" i="2"/>
  <c r="N292" i="2"/>
  <c r="N291" i="2"/>
  <c r="P291" i="2" s="1"/>
  <c r="N290" i="2"/>
  <c r="P290" i="2" s="1"/>
  <c r="N289" i="2"/>
  <c r="N288" i="2"/>
  <c r="N287" i="2"/>
  <c r="N286" i="2"/>
  <c r="N285" i="2"/>
  <c r="N284" i="2"/>
  <c r="P284" i="2" s="1"/>
  <c r="N283" i="2"/>
  <c r="N282" i="2"/>
  <c r="P282" i="2" s="1"/>
  <c r="N281" i="2"/>
  <c r="N280" i="2"/>
  <c r="N279" i="2"/>
  <c r="N230" i="2"/>
  <c r="P230" i="2" s="1"/>
  <c r="N229" i="2"/>
  <c r="P229" i="2" s="1"/>
  <c r="N228" i="2"/>
  <c r="P228" i="2" s="1"/>
  <c r="N227" i="2"/>
  <c r="N226" i="2"/>
  <c r="P226" i="2" s="1"/>
  <c r="N225" i="2"/>
  <c r="N224" i="2"/>
  <c r="N223" i="2"/>
  <c r="P223" i="2" s="1"/>
  <c r="N222" i="2"/>
  <c r="P222" i="2" s="1"/>
  <c r="N221" i="2"/>
  <c r="N220" i="2"/>
  <c r="N219" i="2"/>
  <c r="P219" i="2" s="1"/>
  <c r="N218" i="2"/>
  <c r="N217" i="2"/>
  <c r="N216" i="2"/>
  <c r="P216" i="2" s="1"/>
  <c r="N215" i="2"/>
  <c r="N214" i="2"/>
  <c r="N213" i="2"/>
  <c r="N212" i="2"/>
  <c r="N211" i="2"/>
  <c r="N210" i="2"/>
  <c r="P210" i="2" s="1"/>
  <c r="N209" i="2"/>
  <c r="N208" i="2"/>
  <c r="P208" i="2" s="1"/>
  <c r="N207" i="2"/>
  <c r="N206" i="2"/>
  <c r="N205" i="2"/>
  <c r="N204" i="2"/>
  <c r="N203" i="2"/>
  <c r="N202" i="2"/>
  <c r="N201" i="2"/>
  <c r="P201" i="2" s="1"/>
  <c r="N200" i="2"/>
  <c r="N199" i="2"/>
  <c r="N198" i="2"/>
  <c r="P198" i="2" s="1"/>
  <c r="N197" i="2"/>
  <c r="P197" i="2" s="1"/>
  <c r="N196" i="2"/>
  <c r="N195" i="2"/>
  <c r="N194" i="2"/>
  <c r="N193" i="2"/>
  <c r="P193" i="2" s="1"/>
  <c r="N192" i="2"/>
  <c r="N191" i="2"/>
  <c r="N190" i="2"/>
  <c r="P190" i="2" s="1"/>
  <c r="N189" i="2"/>
  <c r="P189" i="2" s="1"/>
  <c r="N188" i="2"/>
  <c r="P188" i="2" s="1"/>
  <c r="N187" i="2"/>
  <c r="P187" i="2" s="1"/>
  <c r="N186" i="2"/>
  <c r="P186" i="2" s="1"/>
  <c r="N185" i="2"/>
  <c r="P185" i="2" s="1"/>
  <c r="N184" i="2"/>
  <c r="N183" i="2"/>
  <c r="N182" i="2"/>
  <c r="N181" i="2"/>
  <c r="N180" i="2"/>
  <c r="N179" i="2"/>
  <c r="N178" i="2"/>
  <c r="N177" i="2"/>
  <c r="N176" i="2"/>
  <c r="N175" i="2"/>
  <c r="P175" i="2" s="1"/>
  <c r="N174" i="2"/>
  <c r="N173" i="2"/>
  <c r="P173" i="2" s="1"/>
  <c r="N172" i="2"/>
  <c r="P172" i="2" s="1"/>
  <c r="N171" i="2"/>
  <c r="N170" i="2"/>
  <c r="N169" i="2"/>
  <c r="N168" i="2"/>
  <c r="N167" i="2"/>
  <c r="N166" i="2"/>
  <c r="N165" i="2"/>
  <c r="P165" i="2" s="1"/>
  <c r="N164" i="2"/>
  <c r="P164" i="2" s="1"/>
  <c r="N163" i="2"/>
  <c r="P163" i="2" s="1"/>
  <c r="N162" i="2"/>
  <c r="N161" i="2"/>
  <c r="N160" i="2"/>
  <c r="P160" i="2" s="1"/>
  <c r="N159" i="2"/>
  <c r="P159" i="2" s="1"/>
  <c r="N158" i="2"/>
  <c r="P158" i="2" s="1"/>
  <c r="N157" i="2"/>
  <c r="N156" i="2"/>
  <c r="N155" i="2"/>
  <c r="P155" i="2" s="1"/>
  <c r="N154" i="2"/>
  <c r="N153" i="2"/>
  <c r="P153" i="2" s="1"/>
  <c r="N152" i="2"/>
  <c r="N151" i="2"/>
  <c r="P151" i="2" s="1"/>
  <c r="N150" i="2"/>
  <c r="P150" i="2" s="1"/>
  <c r="N149" i="2"/>
  <c r="P149" i="2" s="1"/>
  <c r="N148" i="2"/>
  <c r="N147" i="2"/>
  <c r="N146" i="2"/>
  <c r="P146" i="2" s="1"/>
  <c r="N145" i="2"/>
  <c r="N144" i="2"/>
  <c r="P144" i="2" s="1"/>
  <c r="N143" i="2"/>
  <c r="N142" i="2"/>
  <c r="P142" i="2" s="1"/>
  <c r="N141" i="2"/>
  <c r="N140" i="2"/>
  <c r="N139" i="2"/>
  <c r="N138" i="2"/>
  <c r="N231" i="2"/>
  <c r="P231" i="2" s="1"/>
  <c r="N436" i="2"/>
  <c r="P436" i="2" s="1"/>
  <c r="N435" i="2"/>
  <c r="N434" i="2"/>
  <c r="N433" i="2"/>
  <c r="N432" i="2"/>
  <c r="P432" i="2" s="1"/>
  <c r="N431" i="2"/>
  <c r="P431" i="2" s="1"/>
  <c r="N430" i="2"/>
  <c r="P430" i="2" s="1"/>
  <c r="N429" i="2"/>
  <c r="P429" i="2" s="1"/>
  <c r="N428" i="2"/>
  <c r="N427" i="2"/>
  <c r="N426" i="2"/>
  <c r="P426" i="2" s="1"/>
  <c r="N425" i="2"/>
  <c r="N424" i="2"/>
  <c r="P424" i="2" s="1"/>
  <c r="N423" i="2"/>
  <c r="N422" i="2"/>
  <c r="P422" i="2" s="1"/>
  <c r="N421" i="2"/>
  <c r="N420" i="2"/>
  <c r="N419" i="2"/>
  <c r="P419" i="2" s="1"/>
  <c r="N418" i="2"/>
  <c r="N417" i="2"/>
  <c r="N416" i="2"/>
  <c r="N415" i="2"/>
  <c r="N414" i="2"/>
  <c r="N413" i="2"/>
  <c r="N412" i="2"/>
  <c r="N411" i="2"/>
  <c r="N410" i="2"/>
  <c r="P410" i="2" s="1"/>
  <c r="N409" i="2"/>
  <c r="N408" i="2"/>
  <c r="N407" i="2"/>
  <c r="N406" i="2"/>
  <c r="N405" i="2"/>
  <c r="N404" i="2"/>
  <c r="N403" i="2"/>
  <c r="N402" i="2"/>
  <c r="N401" i="2"/>
  <c r="N400" i="2"/>
  <c r="N399" i="2"/>
  <c r="P399" i="2" s="1"/>
  <c r="N398" i="2"/>
  <c r="P398" i="2" s="1"/>
  <c r="N397" i="2"/>
  <c r="P397" i="2" s="1"/>
  <c r="N396" i="2"/>
  <c r="N395" i="2"/>
  <c r="N394" i="2"/>
  <c r="N393" i="2"/>
  <c r="N392" i="2"/>
  <c r="P392" i="2" s="1"/>
  <c r="N391" i="2"/>
  <c r="P391" i="2" s="1"/>
  <c r="N390" i="2"/>
  <c r="N389" i="2"/>
  <c r="N388" i="2"/>
  <c r="N387" i="2"/>
  <c r="N386" i="2"/>
  <c r="N385" i="2"/>
  <c r="N384" i="2"/>
  <c r="N383" i="2"/>
  <c r="N382" i="2"/>
  <c r="N381" i="2"/>
  <c r="N380" i="2"/>
  <c r="N379" i="2"/>
  <c r="N378" i="2"/>
  <c r="N377" i="2"/>
  <c r="N376" i="2"/>
  <c r="N375" i="2"/>
  <c r="N374" i="2"/>
  <c r="N373" i="2"/>
  <c r="N372" i="2"/>
  <c r="N371" i="2"/>
  <c r="P371" i="2" s="1"/>
  <c r="N370" i="2"/>
  <c r="N369" i="2"/>
  <c r="N368" i="2"/>
  <c r="N367" i="2"/>
  <c r="N366" i="2"/>
  <c r="N365" i="2"/>
  <c r="N364" i="2"/>
  <c r="N363" i="2"/>
  <c r="N362" i="2"/>
  <c r="N361" i="2"/>
  <c r="N360" i="2"/>
  <c r="N359" i="2"/>
  <c r="N358" i="2"/>
  <c r="N357" i="2"/>
  <c r="N356" i="2"/>
  <c r="N355" i="2"/>
  <c r="N137" i="2"/>
  <c r="P137" i="2" s="1"/>
  <c r="N136" i="2"/>
  <c r="N135" i="2"/>
  <c r="N134" i="2"/>
  <c r="N133" i="2"/>
  <c r="N132" i="2"/>
  <c r="N131" i="2"/>
  <c r="P131" i="2" s="1"/>
  <c r="N130" i="2"/>
  <c r="N129" i="2"/>
  <c r="N128" i="2"/>
  <c r="N127" i="2"/>
  <c r="P127" i="2" s="1"/>
  <c r="N126" i="2"/>
  <c r="P126" i="2" s="1"/>
  <c r="N125" i="2"/>
  <c r="P125" i="2" s="1"/>
  <c r="N124" i="2"/>
  <c r="P124" i="2" s="1"/>
  <c r="N123" i="2"/>
  <c r="N122" i="2"/>
  <c r="P122" i="2" s="1"/>
  <c r="N121" i="2"/>
  <c r="N120" i="2"/>
  <c r="N119" i="2"/>
  <c r="P119" i="2" s="1"/>
  <c r="N118" i="2"/>
  <c r="P118" i="2" s="1"/>
  <c r="N117" i="2"/>
  <c r="N116" i="2"/>
  <c r="P116" i="2" s="1"/>
  <c r="N115" i="2"/>
  <c r="N114" i="2"/>
  <c r="P114" i="2" s="1"/>
  <c r="N113" i="2"/>
  <c r="P113" i="2" s="1"/>
  <c r="N112" i="2"/>
  <c r="N111" i="2"/>
  <c r="N110" i="2"/>
  <c r="N109" i="2"/>
  <c r="P435" i="2"/>
  <c r="P434" i="2"/>
  <c r="P433" i="2"/>
  <c r="P428" i="2"/>
  <c r="P427" i="2"/>
  <c r="P425" i="2"/>
  <c r="P423" i="2"/>
  <c r="P421" i="2"/>
  <c r="P420" i="2"/>
  <c r="P418" i="2"/>
  <c r="P417" i="2"/>
  <c r="P416" i="2"/>
  <c r="P415" i="2"/>
  <c r="P414" i="2"/>
  <c r="P413" i="2"/>
  <c r="P412" i="2"/>
  <c r="P411" i="2"/>
  <c r="P409" i="2"/>
  <c r="P408" i="2"/>
  <c r="P407" i="2"/>
  <c r="P406" i="2"/>
  <c r="P405" i="2"/>
  <c r="P404" i="2"/>
  <c r="P403" i="2"/>
  <c r="P402" i="2"/>
  <c r="P401" i="2"/>
  <c r="P400" i="2"/>
  <c r="P396" i="2"/>
  <c r="P395" i="2"/>
  <c r="P394" i="2"/>
  <c r="P393" i="2"/>
  <c r="P390" i="2"/>
  <c r="P389" i="2"/>
  <c r="P388" i="2"/>
  <c r="P387" i="2"/>
  <c r="P386" i="2"/>
  <c r="P385" i="2"/>
  <c r="P384" i="2"/>
  <c r="P383" i="2"/>
  <c r="P382" i="2"/>
  <c r="P381" i="2"/>
  <c r="P380" i="2"/>
  <c r="P379" i="2"/>
  <c r="P378" i="2"/>
  <c r="P377" i="2"/>
  <c r="P376" i="2"/>
  <c r="P375" i="2"/>
  <c r="P374" i="2"/>
  <c r="P373" i="2"/>
  <c r="P372" i="2"/>
  <c r="P370" i="2"/>
  <c r="P369" i="2"/>
  <c r="P368" i="2"/>
  <c r="P367" i="2"/>
  <c r="P366" i="2"/>
  <c r="P365" i="2"/>
  <c r="P364" i="2"/>
  <c r="P363" i="2"/>
  <c r="P362" i="2"/>
  <c r="P361" i="2"/>
  <c r="P360" i="2"/>
  <c r="P359" i="2"/>
  <c r="P358" i="2"/>
  <c r="P357" i="2"/>
  <c r="P356" i="2"/>
  <c r="P355" i="2"/>
  <c r="P353" i="2"/>
  <c r="P352" i="2"/>
  <c r="P351" i="2"/>
  <c r="P350" i="2"/>
  <c r="P349" i="2"/>
  <c r="P347" i="2"/>
  <c r="P346" i="2"/>
  <c r="P345" i="2"/>
  <c r="P344" i="2"/>
  <c r="P343" i="2"/>
  <c r="P342" i="2"/>
  <c r="P341" i="2"/>
  <c r="P340" i="2"/>
  <c r="P339" i="2"/>
  <c r="P338" i="2"/>
  <c r="P337" i="2"/>
  <c r="P334" i="2"/>
  <c r="P332" i="2"/>
  <c r="P331" i="2"/>
  <c r="P330" i="2"/>
  <c r="P329" i="2"/>
  <c r="P328" i="2"/>
  <c r="P327" i="2"/>
  <c r="P326" i="2"/>
  <c r="P323" i="2"/>
  <c r="P322" i="2"/>
  <c r="P321" i="2"/>
  <c r="P319" i="2"/>
  <c r="P318" i="2"/>
  <c r="P316" i="2"/>
  <c r="P315" i="2"/>
  <c r="P312" i="2"/>
  <c r="P311" i="2"/>
  <c r="P309" i="2"/>
  <c r="P308" i="2"/>
  <c r="P306" i="2"/>
  <c r="P305" i="2"/>
  <c r="P304" i="2"/>
  <c r="P302" i="2"/>
  <c r="P301" i="2"/>
  <c r="P300" i="2"/>
  <c r="P299" i="2"/>
  <c r="P293" i="2"/>
  <c r="P292" i="2"/>
  <c r="P289" i="2"/>
  <c r="P288" i="2"/>
  <c r="P287" i="2"/>
  <c r="P286" i="2"/>
  <c r="P285" i="2"/>
  <c r="P283" i="2"/>
  <c r="P281" i="2"/>
  <c r="P280" i="2"/>
  <c r="P279" i="2"/>
  <c r="P277" i="2"/>
  <c r="P275" i="2"/>
  <c r="P274" i="2"/>
  <c r="P272" i="2"/>
  <c r="P271" i="2"/>
  <c r="P270" i="2"/>
  <c r="P269" i="2"/>
  <c r="P268" i="2"/>
  <c r="P267" i="2"/>
  <c r="P265" i="2"/>
  <c r="P264" i="2"/>
  <c r="P261" i="2"/>
  <c r="P258" i="2"/>
  <c r="P257" i="2"/>
  <c r="P254" i="2"/>
  <c r="P252" i="2"/>
  <c r="P251" i="2"/>
  <c r="P244" i="2"/>
  <c r="P241" i="2"/>
  <c r="P240" i="2"/>
  <c r="P238" i="2"/>
  <c r="P234" i="2"/>
  <c r="P233" i="2"/>
  <c r="P232" i="2"/>
  <c r="P227" i="2"/>
  <c r="P225" i="2"/>
  <c r="P224" i="2"/>
  <c r="P221" i="2"/>
  <c r="P220" i="2"/>
  <c r="P218" i="2"/>
  <c r="P217" i="2"/>
  <c r="P215" i="2"/>
  <c r="P214" i="2"/>
  <c r="P213" i="2"/>
  <c r="P212" i="2"/>
  <c r="P211" i="2"/>
  <c r="P209" i="2"/>
  <c r="P207" i="2"/>
  <c r="P206" i="2"/>
  <c r="P205" i="2"/>
  <c r="P204" i="2"/>
  <c r="P203" i="2"/>
  <c r="P202" i="2"/>
  <c r="P200" i="2"/>
  <c r="P199" i="2"/>
  <c r="P196" i="2"/>
  <c r="P195" i="2"/>
  <c r="P194" i="2"/>
  <c r="P192" i="2"/>
  <c r="P191" i="2"/>
  <c r="P184" i="2"/>
  <c r="P183" i="2"/>
  <c r="P182" i="2"/>
  <c r="P181" i="2"/>
  <c r="P180" i="2"/>
  <c r="P179" i="2"/>
  <c r="P178" i="2"/>
  <c r="P177" i="2"/>
  <c r="P176" i="2"/>
  <c r="P174" i="2"/>
  <c r="P171" i="2"/>
  <c r="P170" i="2"/>
  <c r="P169" i="2"/>
  <c r="P168" i="2"/>
  <c r="P167" i="2"/>
  <c r="P166" i="2"/>
  <c r="P162" i="2"/>
  <c r="P161" i="2"/>
  <c r="P157" i="2"/>
  <c r="P156" i="2"/>
  <c r="P154" i="2"/>
  <c r="P152" i="2"/>
  <c r="P148" i="2"/>
  <c r="P147" i="2"/>
  <c r="P145" i="2"/>
  <c r="P143" i="2"/>
  <c r="P141" i="2"/>
  <c r="P140" i="2"/>
  <c r="P139" i="2"/>
  <c r="P138" i="2"/>
  <c r="P136" i="2"/>
  <c r="P135" i="2"/>
  <c r="P134" i="2"/>
  <c r="P133" i="2"/>
  <c r="P132" i="2"/>
  <c r="P130" i="2"/>
  <c r="P129" i="2"/>
  <c r="P128" i="2"/>
  <c r="P123" i="2"/>
  <c r="P121" i="2"/>
  <c r="P120" i="2"/>
  <c r="P117" i="2"/>
  <c r="P115" i="2"/>
  <c r="P112" i="2"/>
  <c r="P111" i="2"/>
  <c r="P110" i="2"/>
  <c r="P109" i="2"/>
  <c r="P108" i="2"/>
  <c r="P107" i="2"/>
  <c r="P106" i="2"/>
  <c r="P105" i="2"/>
  <c r="P103" i="2"/>
  <c r="P102" i="2"/>
  <c r="P101" i="2"/>
  <c r="P100" i="2"/>
  <c r="P99" i="2"/>
  <c r="P98" i="2"/>
  <c r="P97" i="2"/>
  <c r="P96" i="2"/>
  <c r="P95" i="2"/>
  <c r="P94" i="2"/>
  <c r="P93" i="2"/>
  <c r="P92" i="2"/>
  <c r="P90" i="2"/>
  <c r="P89" i="2"/>
  <c r="P88" i="2"/>
  <c r="P86" i="2"/>
  <c r="P85" i="2"/>
  <c r="P83" i="2"/>
  <c r="P81" i="2"/>
  <c r="P80" i="2"/>
  <c r="P79" i="2"/>
  <c r="P78" i="2"/>
  <c r="P77" i="2"/>
  <c r="P76" i="2"/>
  <c r="P75" i="2"/>
  <c r="P73" i="2"/>
  <c r="P72" i="2"/>
  <c r="P70" i="2"/>
  <c r="P69" i="2"/>
  <c r="P68" i="2"/>
  <c r="P67" i="2"/>
  <c r="P66" i="2"/>
  <c r="P65" i="2"/>
  <c r="P64" i="2"/>
  <c r="P63" i="2"/>
  <c r="P60" i="2"/>
  <c r="P59" i="2"/>
  <c r="P58" i="2"/>
  <c r="P57" i="2"/>
  <c r="P51" i="2"/>
  <c r="P46" i="2"/>
  <c r="P44" i="2"/>
  <c r="P43" i="2"/>
  <c r="P42" i="2"/>
  <c r="P38" i="2"/>
  <c r="P37" i="2"/>
  <c r="P34" i="2"/>
  <c r="P33" i="2"/>
  <c r="P29" i="2"/>
  <c r="P28" i="2"/>
  <c r="P27" i="2"/>
  <c r="P26" i="2"/>
  <c r="P25" i="2"/>
  <c r="P24" i="2"/>
  <c r="U435" i="2"/>
  <c r="T435" i="2"/>
  <c r="U434" i="2"/>
  <c r="T434" i="2"/>
  <c r="U433" i="2"/>
  <c r="T433" i="2"/>
  <c r="T429" i="2"/>
  <c r="U428" i="2"/>
  <c r="T428" i="2"/>
  <c r="U427" i="2"/>
  <c r="T427" i="2"/>
  <c r="U425" i="2"/>
  <c r="T425" i="2"/>
  <c r="U423" i="2"/>
  <c r="T423" i="2"/>
  <c r="U421" i="2"/>
  <c r="T421" i="2"/>
  <c r="U420" i="2"/>
  <c r="T420" i="2"/>
  <c r="U418" i="2"/>
  <c r="T418" i="2"/>
  <c r="U417" i="2"/>
  <c r="T417" i="2"/>
  <c r="U416" i="2"/>
  <c r="T416" i="2"/>
  <c r="U415" i="2"/>
  <c r="T415" i="2"/>
  <c r="U414" i="2"/>
  <c r="T414" i="2"/>
  <c r="U413" i="2"/>
  <c r="T413" i="2"/>
  <c r="U412" i="2"/>
  <c r="T412" i="2"/>
  <c r="U411" i="2"/>
  <c r="T411" i="2"/>
  <c r="U409" i="2"/>
  <c r="T409" i="2"/>
  <c r="U408" i="2"/>
  <c r="T408" i="2"/>
  <c r="U407" i="2"/>
  <c r="T407" i="2"/>
  <c r="U406" i="2"/>
  <c r="T406" i="2"/>
  <c r="U405" i="2"/>
  <c r="T405" i="2"/>
  <c r="U404" i="2"/>
  <c r="T404" i="2"/>
  <c r="U403" i="2"/>
  <c r="T403" i="2"/>
  <c r="U402" i="2"/>
  <c r="T402" i="2"/>
  <c r="U401" i="2"/>
  <c r="T401" i="2"/>
  <c r="U400" i="2"/>
  <c r="T400" i="2"/>
  <c r="U396" i="2"/>
  <c r="T396" i="2"/>
  <c r="U395" i="2"/>
  <c r="T395" i="2"/>
  <c r="U394" i="2"/>
  <c r="T394" i="2"/>
  <c r="U393" i="2"/>
  <c r="T393" i="2"/>
  <c r="T391" i="2"/>
  <c r="U390" i="2"/>
  <c r="T390" i="2"/>
  <c r="U389" i="2"/>
  <c r="T389" i="2"/>
  <c r="U388" i="2"/>
  <c r="T388" i="2"/>
  <c r="U387" i="2"/>
  <c r="T387" i="2"/>
  <c r="U386" i="2"/>
  <c r="T386" i="2"/>
  <c r="U385" i="2"/>
  <c r="T385" i="2"/>
  <c r="U384" i="2"/>
  <c r="T384" i="2"/>
  <c r="U383" i="2"/>
  <c r="T383" i="2"/>
  <c r="U382" i="2"/>
  <c r="T382" i="2"/>
  <c r="U381" i="2"/>
  <c r="T381" i="2"/>
  <c r="U380" i="2"/>
  <c r="T380" i="2"/>
  <c r="U379" i="2"/>
  <c r="T379" i="2"/>
  <c r="U378" i="2"/>
  <c r="T378" i="2"/>
  <c r="U377" i="2"/>
  <c r="T377" i="2"/>
  <c r="U376" i="2"/>
  <c r="T376" i="2"/>
  <c r="U375" i="2"/>
  <c r="T375" i="2"/>
  <c r="U374" i="2"/>
  <c r="T374" i="2"/>
  <c r="U373" i="2"/>
  <c r="T373" i="2"/>
  <c r="U372" i="2"/>
  <c r="T372" i="2"/>
  <c r="U370" i="2"/>
  <c r="T370" i="2"/>
  <c r="U369" i="2"/>
  <c r="T369" i="2"/>
  <c r="U368" i="2"/>
  <c r="T368" i="2"/>
  <c r="U367" i="2"/>
  <c r="T367" i="2"/>
  <c r="U366" i="2"/>
  <c r="T366" i="2"/>
  <c r="U365" i="2"/>
  <c r="T365" i="2"/>
  <c r="U364" i="2"/>
  <c r="T364" i="2"/>
  <c r="U363" i="2"/>
  <c r="T363" i="2"/>
  <c r="U362" i="2"/>
  <c r="T362" i="2"/>
  <c r="U361" i="2"/>
  <c r="T361" i="2"/>
  <c r="U360" i="2"/>
  <c r="T360" i="2"/>
  <c r="U359" i="2"/>
  <c r="T359" i="2"/>
  <c r="U358" i="2"/>
  <c r="T358" i="2"/>
  <c r="U357" i="2"/>
  <c r="T357" i="2"/>
  <c r="U356" i="2"/>
  <c r="T356" i="2"/>
  <c r="U355" i="2"/>
  <c r="T355" i="2"/>
  <c r="U353" i="2"/>
  <c r="T353" i="2"/>
  <c r="U352" i="2"/>
  <c r="T352" i="2"/>
  <c r="U351" i="2"/>
  <c r="T351" i="2"/>
  <c r="U350" i="2"/>
  <c r="T350" i="2"/>
  <c r="U349" i="2"/>
  <c r="T349" i="2"/>
  <c r="U347" i="2"/>
  <c r="T347" i="2"/>
  <c r="U346" i="2"/>
  <c r="T346" i="2"/>
  <c r="U345" i="2"/>
  <c r="T345" i="2"/>
  <c r="U344" i="2"/>
  <c r="T344" i="2"/>
  <c r="U343" i="2"/>
  <c r="T343" i="2"/>
  <c r="U342" i="2"/>
  <c r="T342" i="2"/>
  <c r="U341" i="2"/>
  <c r="T341" i="2"/>
  <c r="U340" i="2"/>
  <c r="T340" i="2"/>
  <c r="U339" i="2"/>
  <c r="T339" i="2"/>
  <c r="U338" i="2"/>
  <c r="T338" i="2"/>
  <c r="U337" i="2"/>
  <c r="T337" i="2"/>
  <c r="U334" i="2"/>
  <c r="T334" i="2"/>
  <c r="U332" i="2"/>
  <c r="T332" i="2"/>
  <c r="U331" i="2"/>
  <c r="T331" i="2"/>
  <c r="U330" i="2"/>
  <c r="T330" i="2"/>
  <c r="U329" i="2"/>
  <c r="T329" i="2"/>
  <c r="U328" i="2"/>
  <c r="T328" i="2"/>
  <c r="U327" i="2"/>
  <c r="T327" i="2"/>
  <c r="U326" i="2"/>
  <c r="T326" i="2"/>
  <c r="U323" i="2"/>
  <c r="T323" i="2"/>
  <c r="U322" i="2"/>
  <c r="T322" i="2"/>
  <c r="U321" i="2"/>
  <c r="T321" i="2"/>
  <c r="U319" i="2"/>
  <c r="T319" i="2"/>
  <c r="U318" i="2"/>
  <c r="T318" i="2"/>
  <c r="U316" i="2"/>
  <c r="T316" i="2"/>
  <c r="U315" i="2"/>
  <c r="T315" i="2"/>
  <c r="T314" i="2"/>
  <c r="U312" i="2"/>
  <c r="T312" i="2"/>
  <c r="U311" i="2"/>
  <c r="T311" i="2"/>
  <c r="U309" i="2"/>
  <c r="T309" i="2"/>
  <c r="U308" i="2"/>
  <c r="T308" i="2"/>
  <c r="U306" i="2"/>
  <c r="T306" i="2"/>
  <c r="U305" i="2"/>
  <c r="T305" i="2"/>
  <c r="U304" i="2"/>
  <c r="T304" i="2"/>
  <c r="U302" i="2"/>
  <c r="T302" i="2"/>
  <c r="U301" i="2"/>
  <c r="T301" i="2"/>
  <c r="U300" i="2"/>
  <c r="T300" i="2"/>
  <c r="U299" i="2"/>
  <c r="T299" i="2"/>
  <c r="T295" i="2"/>
  <c r="U293" i="2"/>
  <c r="T293" i="2"/>
  <c r="U292" i="2"/>
  <c r="T292" i="2"/>
  <c r="U289" i="2"/>
  <c r="T289" i="2"/>
  <c r="U288" i="2"/>
  <c r="T288" i="2"/>
  <c r="U287" i="2"/>
  <c r="T287" i="2"/>
  <c r="U286" i="2"/>
  <c r="T286" i="2"/>
  <c r="U285" i="2"/>
  <c r="T285" i="2"/>
  <c r="U283" i="2"/>
  <c r="T283" i="2"/>
  <c r="T282" i="2"/>
  <c r="U281" i="2"/>
  <c r="T281" i="2"/>
  <c r="U280" i="2"/>
  <c r="T280" i="2"/>
  <c r="U279" i="2"/>
  <c r="T279" i="2"/>
  <c r="U277" i="2"/>
  <c r="T277" i="2"/>
  <c r="U275" i="2"/>
  <c r="T275" i="2"/>
  <c r="U274" i="2"/>
  <c r="T274" i="2"/>
  <c r="U272" i="2"/>
  <c r="T272" i="2"/>
  <c r="U271" i="2"/>
  <c r="T271" i="2"/>
  <c r="U270" i="2"/>
  <c r="T270" i="2"/>
  <c r="U269" i="2"/>
  <c r="T269" i="2"/>
  <c r="U268" i="2"/>
  <c r="T268" i="2"/>
  <c r="U267" i="2"/>
  <c r="T267" i="2"/>
  <c r="U265" i="2"/>
  <c r="T265" i="2"/>
  <c r="U264" i="2"/>
  <c r="T264" i="2"/>
  <c r="U261" i="2"/>
  <c r="T261" i="2"/>
  <c r="U260" i="2"/>
  <c r="U258" i="2"/>
  <c r="T258" i="2"/>
  <c r="U257" i="2"/>
  <c r="T257" i="2"/>
  <c r="U254" i="2"/>
  <c r="T254" i="2"/>
  <c r="U253" i="2"/>
  <c r="U252" i="2"/>
  <c r="T252" i="2"/>
  <c r="U251" i="2"/>
  <c r="T251" i="2"/>
  <c r="U249" i="2"/>
  <c r="U244" i="2"/>
  <c r="T244" i="2"/>
  <c r="U241" i="2"/>
  <c r="T241" i="2"/>
  <c r="U240" i="2"/>
  <c r="T240" i="2"/>
  <c r="T239" i="2"/>
  <c r="U238" i="2"/>
  <c r="T238" i="2"/>
  <c r="U234" i="2"/>
  <c r="T234" i="2"/>
  <c r="U233" i="2"/>
  <c r="T233" i="2"/>
  <c r="U232" i="2"/>
  <c r="T232" i="2"/>
  <c r="U227" i="2"/>
  <c r="T227" i="2"/>
  <c r="U225" i="2"/>
  <c r="T225" i="2"/>
  <c r="U224" i="2"/>
  <c r="T224" i="2"/>
  <c r="U221" i="2"/>
  <c r="T221" i="2"/>
  <c r="U220" i="2"/>
  <c r="T220" i="2"/>
  <c r="U218" i="2"/>
  <c r="T218" i="2"/>
  <c r="U217" i="2"/>
  <c r="T217" i="2"/>
  <c r="U215" i="2"/>
  <c r="T215" i="2"/>
  <c r="U214" i="2"/>
  <c r="T214" i="2"/>
  <c r="U213" i="2"/>
  <c r="T213" i="2"/>
  <c r="U212" i="2"/>
  <c r="T212" i="2"/>
  <c r="U211" i="2"/>
  <c r="T211" i="2"/>
  <c r="U209" i="2"/>
  <c r="T209" i="2"/>
  <c r="U207" i="2"/>
  <c r="T207" i="2"/>
  <c r="U206" i="2"/>
  <c r="T206" i="2"/>
  <c r="U205" i="2"/>
  <c r="T205" i="2"/>
  <c r="U204" i="2"/>
  <c r="T204" i="2"/>
  <c r="U203" i="2"/>
  <c r="T203" i="2"/>
  <c r="U202" i="2"/>
  <c r="T202" i="2"/>
  <c r="T201" i="2"/>
  <c r="U200" i="2"/>
  <c r="T200" i="2"/>
  <c r="U199" i="2"/>
  <c r="T199" i="2"/>
  <c r="U196" i="2"/>
  <c r="T196" i="2"/>
  <c r="U195" i="2"/>
  <c r="T195" i="2"/>
  <c r="U194" i="2"/>
  <c r="T194" i="2"/>
  <c r="U192" i="2"/>
  <c r="T192" i="2"/>
  <c r="U191" i="2"/>
  <c r="T191" i="2"/>
  <c r="T190" i="2"/>
  <c r="T189" i="2"/>
  <c r="T188" i="2"/>
  <c r="U184" i="2"/>
  <c r="T184" i="2"/>
  <c r="U183" i="2"/>
  <c r="T183" i="2"/>
  <c r="U182" i="2"/>
  <c r="T182" i="2"/>
  <c r="U181" i="2"/>
  <c r="T181" i="2"/>
  <c r="U180" i="2"/>
  <c r="T180" i="2"/>
  <c r="U179" i="2"/>
  <c r="T179" i="2"/>
  <c r="U178" i="2"/>
  <c r="T178" i="2"/>
  <c r="U177" i="2"/>
  <c r="T177" i="2"/>
  <c r="U176" i="2"/>
  <c r="T176" i="2"/>
  <c r="U174" i="2"/>
  <c r="T174" i="2"/>
  <c r="T173" i="2"/>
  <c r="U171" i="2"/>
  <c r="T171" i="2"/>
  <c r="U170" i="2"/>
  <c r="T170" i="2"/>
  <c r="U169" i="2"/>
  <c r="T169" i="2"/>
  <c r="U168" i="2"/>
  <c r="T168" i="2"/>
  <c r="U167" i="2"/>
  <c r="T167" i="2"/>
  <c r="U166" i="2"/>
  <c r="T166" i="2"/>
  <c r="U162" i="2"/>
  <c r="T162" i="2"/>
  <c r="U161" i="2"/>
  <c r="T161" i="2"/>
  <c r="U157" i="2"/>
  <c r="T157" i="2"/>
  <c r="U156" i="2"/>
  <c r="T156" i="2"/>
  <c r="U154" i="2"/>
  <c r="T154" i="2"/>
  <c r="U152" i="2"/>
  <c r="T152" i="2"/>
  <c r="U148" i="2"/>
  <c r="T148" i="2"/>
  <c r="U147" i="2"/>
  <c r="T147" i="2"/>
  <c r="U145" i="2"/>
  <c r="T145" i="2"/>
  <c r="U143" i="2"/>
  <c r="T143" i="2"/>
  <c r="U141" i="2"/>
  <c r="T141" i="2"/>
  <c r="U140" i="2"/>
  <c r="T140" i="2"/>
  <c r="U139" i="2"/>
  <c r="T139" i="2"/>
  <c r="U138" i="2"/>
  <c r="T138" i="2"/>
  <c r="U136" i="2"/>
  <c r="T136" i="2"/>
  <c r="U135" i="2"/>
  <c r="T135" i="2"/>
  <c r="U134" i="2"/>
  <c r="T134" i="2"/>
  <c r="U133" i="2"/>
  <c r="T133" i="2"/>
  <c r="U132" i="2"/>
  <c r="T132" i="2"/>
  <c r="U130" i="2"/>
  <c r="T130" i="2"/>
  <c r="U129" i="2"/>
  <c r="T129" i="2"/>
  <c r="U128" i="2"/>
  <c r="T128" i="2"/>
  <c r="U123" i="2"/>
  <c r="T123" i="2"/>
  <c r="U121" i="2"/>
  <c r="T121" i="2"/>
  <c r="U120" i="2"/>
  <c r="T120" i="2"/>
  <c r="U117" i="2"/>
  <c r="T117" i="2"/>
  <c r="U115" i="2"/>
  <c r="T115" i="2"/>
  <c r="U112" i="2"/>
  <c r="T112" i="2"/>
  <c r="U111" i="2"/>
  <c r="T111" i="2"/>
  <c r="U110" i="2"/>
  <c r="T110" i="2"/>
  <c r="U109" i="2"/>
  <c r="T109" i="2"/>
  <c r="U108" i="2"/>
  <c r="T108" i="2"/>
  <c r="U107" i="2"/>
  <c r="T107" i="2"/>
  <c r="U106" i="2"/>
  <c r="T106" i="2"/>
  <c r="U105" i="2"/>
  <c r="T105" i="2"/>
  <c r="U103" i="2"/>
  <c r="T103" i="2"/>
  <c r="U102" i="2"/>
  <c r="T102" i="2"/>
  <c r="U101" i="2"/>
  <c r="T101" i="2"/>
  <c r="U100" i="2"/>
  <c r="T100" i="2"/>
  <c r="U99" i="2"/>
  <c r="T99" i="2"/>
  <c r="U98" i="2"/>
  <c r="T98" i="2"/>
  <c r="U97" i="2"/>
  <c r="T97" i="2"/>
  <c r="U96" i="2"/>
  <c r="T96" i="2"/>
  <c r="U95" i="2"/>
  <c r="T95" i="2"/>
  <c r="U94" i="2"/>
  <c r="T94" i="2"/>
  <c r="U93" i="2"/>
  <c r="T93" i="2"/>
  <c r="U92" i="2"/>
  <c r="T92" i="2"/>
  <c r="U90" i="2"/>
  <c r="T90" i="2"/>
  <c r="U89" i="2"/>
  <c r="T89" i="2"/>
  <c r="U88" i="2"/>
  <c r="T88" i="2"/>
  <c r="U86" i="2"/>
  <c r="T86" i="2"/>
  <c r="U85" i="2"/>
  <c r="T85" i="2"/>
  <c r="U83" i="2"/>
  <c r="T83" i="2"/>
  <c r="U81" i="2"/>
  <c r="T81" i="2"/>
  <c r="U80" i="2"/>
  <c r="T80" i="2"/>
  <c r="U79" i="2"/>
  <c r="T79" i="2"/>
  <c r="U78" i="2"/>
  <c r="T78" i="2"/>
  <c r="U77" i="2"/>
  <c r="T77" i="2"/>
  <c r="U76" i="2"/>
  <c r="T76" i="2"/>
  <c r="U75" i="2"/>
  <c r="T75" i="2"/>
  <c r="U73" i="2"/>
  <c r="T73" i="2"/>
  <c r="U72" i="2"/>
  <c r="T72" i="2"/>
  <c r="U70" i="2"/>
  <c r="T70" i="2"/>
  <c r="U69" i="2"/>
  <c r="T69" i="2"/>
  <c r="U68" i="2"/>
  <c r="T68" i="2"/>
  <c r="U67" i="2"/>
  <c r="T67" i="2"/>
  <c r="U66" i="2"/>
  <c r="T66" i="2"/>
  <c r="U65" i="2"/>
  <c r="T65" i="2"/>
  <c r="U64" i="2"/>
  <c r="T64" i="2"/>
  <c r="U63" i="2"/>
  <c r="T63" i="2"/>
  <c r="U60" i="2"/>
  <c r="T60" i="2"/>
  <c r="U59" i="2"/>
  <c r="T59" i="2"/>
  <c r="U58" i="2"/>
  <c r="T58" i="2"/>
  <c r="U57" i="2"/>
  <c r="T57" i="2"/>
  <c r="U51" i="2"/>
  <c r="T51" i="2"/>
  <c r="U46" i="2"/>
  <c r="T46" i="2"/>
  <c r="U44" i="2"/>
  <c r="T44" i="2"/>
  <c r="U43" i="2"/>
  <c r="T43" i="2"/>
  <c r="U42" i="2"/>
  <c r="T42" i="2"/>
  <c r="U38" i="2"/>
  <c r="T38" i="2"/>
  <c r="U37" i="2"/>
  <c r="T37" i="2"/>
  <c r="T35" i="2"/>
  <c r="U34" i="2"/>
  <c r="T34" i="2"/>
  <c r="U33" i="2"/>
  <c r="T33" i="2"/>
  <c r="U29" i="2"/>
  <c r="T29" i="2"/>
  <c r="U28" i="2"/>
  <c r="T28" i="2"/>
  <c r="U27" i="2"/>
  <c r="T27" i="2"/>
  <c r="U26" i="2"/>
  <c r="T26" i="2"/>
  <c r="U25" i="2"/>
  <c r="T25" i="2"/>
  <c r="U24" i="2"/>
  <c r="T24" i="2"/>
  <c r="U23" i="2"/>
  <c r="T23" i="2"/>
  <c r="U118" i="2" l="1"/>
  <c r="Y146" i="2"/>
  <c r="X146" i="2"/>
  <c r="X210" i="2"/>
  <c r="Y210" i="2"/>
  <c r="X230" i="2"/>
  <c r="Y230" i="2"/>
  <c r="Y310" i="2"/>
  <c r="X310" i="2"/>
  <c r="T410" i="2"/>
  <c r="U284" i="2"/>
  <c r="Y114" i="2"/>
  <c r="X114" i="2"/>
  <c r="T122" i="2"/>
  <c r="U126" i="2"/>
  <c r="Y150" i="2"/>
  <c r="X150" i="2"/>
  <c r="T249" i="2"/>
  <c r="X249" i="2"/>
  <c r="U324" i="2"/>
  <c r="X398" i="2"/>
  <c r="Y398" i="2"/>
  <c r="Y422" i="2"/>
  <c r="X422" i="2"/>
  <c r="Y426" i="2"/>
  <c r="X426" i="2"/>
  <c r="X430" i="2"/>
  <c r="Y430" i="2"/>
  <c r="Y172" i="2"/>
  <c r="X172" i="2"/>
  <c r="X142" i="2"/>
  <c r="Y142" i="2"/>
  <c r="Y158" i="2"/>
  <c r="X158" i="2"/>
  <c r="X186" i="2"/>
  <c r="Y186" i="2"/>
  <c r="U190" i="2"/>
  <c r="Y190" i="2"/>
  <c r="Y198" i="2"/>
  <c r="X198" i="2"/>
  <c r="Y222" i="2"/>
  <c r="X222" i="2"/>
  <c r="X226" i="2"/>
  <c r="Y226" i="2"/>
  <c r="X297" i="2"/>
  <c r="Y297" i="2"/>
  <c r="X313" i="2"/>
  <c r="Y313" i="2"/>
  <c r="U317" i="2"/>
  <c r="U325" i="2"/>
  <c r="T242" i="2"/>
  <c r="X246" i="2"/>
  <c r="Y246" i="2"/>
  <c r="U250" i="2"/>
  <c r="Y262" i="2"/>
  <c r="X262" i="2"/>
  <c r="T266" i="2"/>
  <c r="X348" i="2"/>
  <c r="Y348" i="2"/>
  <c r="X335" i="2"/>
  <c r="Y335" i="2"/>
  <c r="U119" i="2"/>
  <c r="Y127" i="2"/>
  <c r="X127" i="2"/>
  <c r="X263" i="2"/>
  <c r="Y263" i="2"/>
  <c r="Y399" i="2"/>
  <c r="X399" i="2"/>
  <c r="Y419" i="2"/>
  <c r="X419" i="2"/>
  <c r="U155" i="2"/>
  <c r="U163" i="2"/>
  <c r="U187" i="2"/>
  <c r="U219" i="2"/>
  <c r="T253" i="2"/>
  <c r="X253" i="2"/>
  <c r="Y290" i="2"/>
  <c r="X290" i="2"/>
  <c r="Y298" i="2"/>
  <c r="X298" i="2"/>
  <c r="X278" i="2"/>
  <c r="Y278" i="2"/>
  <c r="U239" i="2"/>
  <c r="Y239" i="2"/>
  <c r="Y243" i="2"/>
  <c r="X243" i="2"/>
  <c r="Y255" i="2"/>
  <c r="X255" i="2"/>
  <c r="U432" i="2"/>
  <c r="U436" i="2"/>
  <c r="U116" i="2"/>
  <c r="U124" i="2"/>
  <c r="X237" i="2"/>
  <c r="Y237" i="2"/>
  <c r="X273" i="2"/>
  <c r="Y273" i="2"/>
  <c r="Y392" i="2"/>
  <c r="X392" i="2"/>
  <c r="X424" i="2"/>
  <c r="Y424" i="2"/>
  <c r="X228" i="2"/>
  <c r="Y228" i="2"/>
  <c r="T144" i="2"/>
  <c r="Y160" i="2"/>
  <c r="X160" i="2"/>
  <c r="U164" i="2"/>
  <c r="U188" i="2"/>
  <c r="Y188" i="2"/>
  <c r="U208" i="2"/>
  <c r="Y216" i="2"/>
  <c r="X216" i="2"/>
  <c r="U291" i="2"/>
  <c r="U295" i="2"/>
  <c r="Y295" i="2"/>
  <c r="U303" i="2"/>
  <c r="U307" i="2"/>
  <c r="T236" i="2"/>
  <c r="Y248" i="2"/>
  <c r="X248" i="2"/>
  <c r="T256" i="2"/>
  <c r="T260" i="2"/>
  <c r="X260" i="2"/>
  <c r="U276" i="2"/>
  <c r="Y354" i="2"/>
  <c r="X354" i="2"/>
  <c r="U333" i="2"/>
  <c r="X131" i="2"/>
  <c r="Y131" i="2"/>
  <c r="X371" i="2"/>
  <c r="Y371" i="2"/>
  <c r="U391" i="2"/>
  <c r="Y391" i="2"/>
  <c r="X431" i="2"/>
  <c r="Y431" i="2"/>
  <c r="U151" i="2"/>
  <c r="U159" i="2"/>
  <c r="U175" i="2"/>
  <c r="U223" i="2"/>
  <c r="U282" i="2"/>
  <c r="Y282" i="2"/>
  <c r="X294" i="2"/>
  <c r="Y294" i="2"/>
  <c r="U314" i="2"/>
  <c r="Y314" i="2"/>
  <c r="Y235" i="2"/>
  <c r="X235" i="2"/>
  <c r="X247" i="2"/>
  <c r="Y247" i="2"/>
  <c r="Y259" i="2"/>
  <c r="X259" i="2"/>
  <c r="Y336" i="2"/>
  <c r="X336" i="2"/>
  <c r="T231" i="2"/>
  <c r="X113" i="2"/>
  <c r="Y113" i="2"/>
  <c r="Y125" i="2"/>
  <c r="X125" i="2"/>
  <c r="Y137" i="2"/>
  <c r="X137" i="2"/>
  <c r="X245" i="2"/>
  <c r="Y245" i="2"/>
  <c r="U397" i="2"/>
  <c r="U429" i="2"/>
  <c r="Y429" i="2"/>
  <c r="U149" i="2"/>
  <c r="X153" i="2"/>
  <c r="Y153" i="2"/>
  <c r="Y165" i="2"/>
  <c r="X165" i="2"/>
  <c r="U173" i="2"/>
  <c r="Y173" i="2"/>
  <c r="U185" i="2"/>
  <c r="U189" i="2"/>
  <c r="Y189" i="2"/>
  <c r="Y193" i="2"/>
  <c r="X193" i="2"/>
  <c r="U197" i="2"/>
  <c r="U201" i="2"/>
  <c r="Y201" i="2"/>
  <c r="Y229" i="2"/>
  <c r="X229" i="2"/>
  <c r="T296" i="2"/>
  <c r="U320" i="2"/>
  <c r="U114" i="2"/>
  <c r="T114" i="2"/>
  <c r="U410" i="2"/>
  <c r="U127" i="2"/>
  <c r="T127" i="2"/>
  <c r="U131" i="2"/>
  <c r="T131" i="2"/>
  <c r="U113" i="2"/>
  <c r="T113" i="2"/>
  <c r="U125" i="2"/>
  <c r="T125" i="2"/>
  <c r="U392" i="2"/>
  <c r="T392" i="2"/>
  <c r="T424" i="2"/>
  <c r="U424" i="2"/>
  <c r="U354" i="2"/>
  <c r="T354" i="2"/>
  <c r="U398" i="2"/>
  <c r="T398" i="2"/>
  <c r="T422" i="2"/>
  <c r="U422" i="2"/>
  <c r="T426" i="2"/>
  <c r="U426" i="2"/>
  <c r="U430" i="2"/>
  <c r="T430" i="2"/>
  <c r="U122" i="2"/>
  <c r="T432" i="2"/>
  <c r="Q325" i="2"/>
  <c r="T118" i="2"/>
  <c r="T187" i="2"/>
  <c r="T436" i="2"/>
  <c r="Q137" i="2"/>
  <c r="Q354" i="2"/>
  <c r="Q340" i="2"/>
  <c r="U144" i="2"/>
  <c r="Q231" i="2"/>
  <c r="T116" i="2"/>
  <c r="T124" i="2"/>
  <c r="U335" i="2"/>
  <c r="T335" i="2"/>
  <c r="U336" i="2"/>
  <c r="T336" i="2"/>
  <c r="U348" i="2"/>
  <c r="T348" i="2"/>
  <c r="T333" i="2"/>
  <c r="Q278" i="2"/>
  <c r="U297" i="2"/>
  <c r="T297" i="2"/>
  <c r="U313" i="2"/>
  <c r="T313" i="2"/>
  <c r="T317" i="2"/>
  <c r="U153" i="2"/>
  <c r="T153" i="2"/>
  <c r="U193" i="2"/>
  <c r="T193" i="2"/>
  <c r="U165" i="2"/>
  <c r="T165" i="2"/>
  <c r="U229" i="2"/>
  <c r="T229" i="2"/>
  <c r="T160" i="2"/>
  <c r="U160" i="2"/>
  <c r="U172" i="2"/>
  <c r="T172" i="2"/>
  <c r="U216" i="2"/>
  <c r="T216" i="2"/>
  <c r="T228" i="2"/>
  <c r="U228" i="2"/>
  <c r="T149" i="2"/>
  <c r="T208" i="2"/>
  <c r="T185" i="2"/>
  <c r="T197" i="2"/>
  <c r="U399" i="2"/>
  <c r="T399" i="2"/>
  <c r="U419" i="2"/>
  <c r="T419" i="2"/>
  <c r="U371" i="2"/>
  <c r="T371" i="2"/>
  <c r="U431" i="2"/>
  <c r="T431" i="2"/>
  <c r="Q436" i="2"/>
  <c r="T397" i="2"/>
  <c r="U248" i="2"/>
  <c r="T248" i="2"/>
  <c r="T250" i="2"/>
  <c r="U256" i="2"/>
  <c r="T284" i="2"/>
  <c r="U296" i="2"/>
  <c r="T303" i="2"/>
  <c r="T325" i="2"/>
  <c r="T246" i="2"/>
  <c r="U246" i="2"/>
  <c r="T278" i="2"/>
  <c r="T290" i="2"/>
  <c r="U290" i="2"/>
  <c r="U294" i="2"/>
  <c r="T294" i="2"/>
  <c r="U310" i="2"/>
  <c r="T310" i="2"/>
  <c r="U262" i="2"/>
  <c r="T262" i="2"/>
  <c r="U298" i="2"/>
  <c r="T298" i="2"/>
  <c r="U236" i="2"/>
  <c r="U242" i="2"/>
  <c r="U266" i="2"/>
  <c r="T320" i="2"/>
  <c r="T324" i="2"/>
  <c r="T276" i="2"/>
  <c r="T291" i="2"/>
  <c r="T307" i="2"/>
  <c r="U235" i="2"/>
  <c r="T235" i="2"/>
  <c r="U243" i="2"/>
  <c r="T243" i="2"/>
  <c r="U247" i="2"/>
  <c r="T247" i="2"/>
  <c r="U255" i="2"/>
  <c r="T255" i="2"/>
  <c r="U259" i="2"/>
  <c r="T259" i="2"/>
  <c r="U263" i="2"/>
  <c r="T263" i="2"/>
  <c r="U237" i="2"/>
  <c r="T237" i="2"/>
  <c r="U245" i="2"/>
  <c r="T245" i="2"/>
  <c r="U273" i="2"/>
  <c r="T273" i="2"/>
  <c r="U278" i="2"/>
  <c r="T146" i="2"/>
  <c r="U146" i="2"/>
  <c r="U150" i="2"/>
  <c r="T150" i="2"/>
  <c r="T210" i="2"/>
  <c r="U210" i="2"/>
  <c r="U222" i="2"/>
  <c r="T222" i="2"/>
  <c r="U230" i="2"/>
  <c r="T230" i="2"/>
  <c r="U142" i="2"/>
  <c r="T142" i="2"/>
  <c r="U158" i="2"/>
  <c r="T158" i="2"/>
  <c r="U186" i="2"/>
  <c r="T186" i="2"/>
  <c r="U198" i="2"/>
  <c r="T198" i="2"/>
  <c r="U226" i="2"/>
  <c r="T226" i="2"/>
  <c r="T151" i="2"/>
  <c r="T159" i="2"/>
  <c r="T164" i="2"/>
  <c r="T175" i="2"/>
  <c r="T223" i="2"/>
  <c r="T155" i="2"/>
  <c r="T219" i="2"/>
  <c r="T163" i="2"/>
  <c r="T119" i="2"/>
  <c r="T126" i="2"/>
  <c r="T137" i="2"/>
  <c r="U137" i="2"/>
  <c r="U231" i="2"/>
  <c r="N108" i="2"/>
  <c r="N107" i="2"/>
  <c r="N106" i="2"/>
  <c r="N105" i="2"/>
  <c r="N104" i="2"/>
  <c r="P104" i="2" s="1"/>
  <c r="N103" i="2"/>
  <c r="N102" i="2"/>
  <c r="N101" i="2"/>
  <c r="N100" i="2"/>
  <c r="N99" i="2"/>
  <c r="N98" i="2"/>
  <c r="N97" i="2"/>
  <c r="N96" i="2"/>
  <c r="N95" i="2"/>
  <c r="N94" i="2"/>
  <c r="N93" i="2"/>
  <c r="N92" i="2"/>
  <c r="N91" i="2"/>
  <c r="P91" i="2" s="1"/>
  <c r="N90" i="2"/>
  <c r="N89" i="2"/>
  <c r="N88" i="2"/>
  <c r="N87" i="2"/>
  <c r="P87" i="2" s="1"/>
  <c r="N86" i="2"/>
  <c r="N85" i="2"/>
  <c r="N84" i="2"/>
  <c r="P84" i="2" s="1"/>
  <c r="N83" i="2"/>
  <c r="N82" i="2"/>
  <c r="P82" i="2" s="1"/>
  <c r="N81" i="2"/>
  <c r="N80" i="2"/>
  <c r="N79" i="2"/>
  <c r="N78" i="2"/>
  <c r="N77" i="2"/>
  <c r="N76" i="2"/>
  <c r="N75" i="2"/>
  <c r="P23"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P36" i="2" s="1"/>
  <c r="N35" i="2"/>
  <c r="N34" i="2"/>
  <c r="N33" i="2"/>
  <c r="N32" i="2"/>
  <c r="N31" i="2"/>
  <c r="N30" i="2"/>
  <c r="N29" i="2"/>
  <c r="N28" i="2"/>
  <c r="N27" i="2"/>
  <c r="N26" i="2"/>
  <c r="N25" i="2"/>
  <c r="N24" i="2"/>
  <c r="N23" i="2"/>
  <c r="P30" i="2" l="1"/>
  <c r="U30" i="2" s="1"/>
  <c r="P54" i="2"/>
  <c r="T54" i="2" s="1"/>
  <c r="P62" i="2"/>
  <c r="U62" i="2" s="1"/>
  <c r="P35" i="2"/>
  <c r="U35" i="2" s="1"/>
  <c r="P61" i="2"/>
  <c r="T61" i="2" s="1"/>
  <c r="P53" i="2"/>
  <c r="U53" i="2" s="1"/>
  <c r="P45" i="2"/>
  <c r="T45" i="2" s="1"/>
  <c r="P52" i="2"/>
  <c r="T52" i="2" s="1"/>
  <c r="P71" i="2"/>
  <c r="U71" i="2" s="1"/>
  <c r="P39" i="2"/>
  <c r="U39" i="2" s="1"/>
  <c r="P31" i="2"/>
  <c r="U31" i="2" s="1"/>
  <c r="P47" i="2"/>
  <c r="T47" i="2" s="1"/>
  <c r="P55" i="2"/>
  <c r="U55" i="2" s="1"/>
  <c r="P56" i="2"/>
  <c r="T56" i="2" s="1"/>
  <c r="P40" i="2"/>
  <c r="U40" i="2" s="1"/>
  <c r="P41" i="2"/>
  <c r="U41" i="2" s="1"/>
  <c r="P49" i="2"/>
  <c r="U49" i="2" s="1"/>
  <c r="P32" i="2"/>
  <c r="U32" i="2" s="1"/>
  <c r="P48" i="2"/>
  <c r="T48" i="2" s="1"/>
  <c r="P50" i="2"/>
  <c r="P74" i="2"/>
  <c r="Y36" i="2"/>
  <c r="X48" i="2"/>
  <c r="Y45" i="2"/>
  <c r="X49" i="2"/>
  <c r="Y30" i="2"/>
  <c r="Y50" i="2"/>
  <c r="Y32" i="2"/>
  <c r="Y40" i="2"/>
  <c r="Y41" i="2"/>
  <c r="Y35" i="2"/>
  <c r="Y87" i="2"/>
  <c r="X87" i="2"/>
  <c r="Y159" i="2"/>
  <c r="X159" i="2"/>
  <c r="Y276" i="2"/>
  <c r="X276" i="2"/>
  <c r="Y236" i="2"/>
  <c r="X236" i="2"/>
  <c r="Y291" i="2"/>
  <c r="X291" i="2"/>
  <c r="X164" i="2"/>
  <c r="Y164" i="2"/>
  <c r="Y436" i="2"/>
  <c r="X436" i="2"/>
  <c r="Y155" i="2"/>
  <c r="X155" i="2"/>
  <c r="X266" i="2"/>
  <c r="Y266" i="2"/>
  <c r="X242" i="2"/>
  <c r="Y242" i="2"/>
  <c r="Y54" i="2"/>
  <c r="X54" i="2"/>
  <c r="X62" i="2"/>
  <c r="Y62" i="2"/>
  <c r="Y74" i="2"/>
  <c r="X74" i="2"/>
  <c r="Y296" i="2"/>
  <c r="X296" i="2"/>
  <c r="Y185" i="2"/>
  <c r="X185" i="2"/>
  <c r="Y149" i="2"/>
  <c r="X149" i="2"/>
  <c r="Y397" i="2"/>
  <c r="X397" i="2"/>
  <c r="X175" i="2"/>
  <c r="Y175" i="2"/>
  <c r="Y151" i="2"/>
  <c r="X151" i="2"/>
  <c r="Y307" i="2"/>
  <c r="X307" i="2"/>
  <c r="Y116" i="2"/>
  <c r="X116" i="2"/>
  <c r="X432" i="2"/>
  <c r="Y432" i="2"/>
  <c r="X219" i="2"/>
  <c r="Y219" i="2"/>
  <c r="Y163" i="2"/>
  <c r="X163" i="2"/>
  <c r="X119" i="2"/>
  <c r="Y119" i="2"/>
  <c r="Y325" i="2"/>
  <c r="X325" i="2"/>
  <c r="Y324" i="2"/>
  <c r="X324" i="2"/>
  <c r="Y122" i="2"/>
  <c r="X122" i="2"/>
  <c r="X284" i="2"/>
  <c r="Y284" i="2"/>
  <c r="Y118" i="2"/>
  <c r="X118" i="2"/>
  <c r="X91" i="2"/>
  <c r="Y91" i="2"/>
  <c r="X320" i="2"/>
  <c r="Y320" i="2"/>
  <c r="X197" i="2"/>
  <c r="Y197" i="2"/>
  <c r="Y231" i="2"/>
  <c r="X231" i="2"/>
  <c r="X223" i="2"/>
  <c r="Y223" i="2"/>
  <c r="Y333" i="2"/>
  <c r="X333" i="2"/>
  <c r="X256" i="2"/>
  <c r="Y256" i="2"/>
  <c r="X303" i="2"/>
  <c r="Y303" i="2"/>
  <c r="Y208" i="2"/>
  <c r="X208" i="2"/>
  <c r="Y144" i="2"/>
  <c r="X144" i="2"/>
  <c r="Y124" i="2"/>
  <c r="X124" i="2"/>
  <c r="Y187" i="2"/>
  <c r="X187" i="2"/>
  <c r="Y250" i="2"/>
  <c r="X250" i="2"/>
  <c r="Y317" i="2"/>
  <c r="X317" i="2"/>
  <c r="X126" i="2"/>
  <c r="Y126" i="2"/>
  <c r="Y410" i="2"/>
  <c r="X410" i="2"/>
  <c r="T84" i="2"/>
  <c r="Y104" i="2"/>
  <c r="X104" i="2"/>
  <c r="Y31" i="2"/>
  <c r="Y39" i="2"/>
  <c r="Y47" i="2"/>
  <c r="Y55" i="2"/>
  <c r="X55" i="2"/>
  <c r="Y71" i="2"/>
  <c r="X71" i="2"/>
  <c r="T82" i="2"/>
  <c r="X45" i="2"/>
  <c r="X50" i="2"/>
  <c r="X32" i="2"/>
  <c r="T36" i="2"/>
  <c r="U84" i="2"/>
  <c r="U87" i="2"/>
  <c r="T87" i="2"/>
  <c r="U91" i="2"/>
  <c r="T91" i="2"/>
  <c r="T104" i="2"/>
  <c r="U104" i="2"/>
  <c r="U82" i="2"/>
  <c r="U36" i="2"/>
  <c r="Q108" i="2"/>
  <c r="U54" i="2" l="1"/>
  <c r="T62" i="2"/>
  <c r="U45" i="2"/>
  <c r="U56" i="2"/>
  <c r="U61" i="2"/>
  <c r="T30" i="2"/>
  <c r="U52" i="2"/>
  <c r="T39" i="2"/>
  <c r="T32" i="2"/>
  <c r="T53" i="2"/>
  <c r="T31" i="2"/>
  <c r="U48" i="2"/>
  <c r="T49" i="2"/>
  <c r="T71" i="2"/>
  <c r="T40" i="2"/>
  <c r="U47" i="2"/>
  <c r="T41" i="2"/>
  <c r="P438" i="2"/>
  <c r="E15" i="2" s="1"/>
  <c r="T55" i="2"/>
  <c r="U50" i="2"/>
  <c r="T50" i="2"/>
  <c r="X40" i="2"/>
  <c r="Y49" i="2"/>
  <c r="Y48" i="2"/>
  <c r="X36" i="2"/>
  <c r="X41" i="2"/>
  <c r="X31" i="2"/>
  <c r="X47" i="2"/>
  <c r="X39" i="2"/>
  <c r="Y84" i="2"/>
  <c r="X84" i="2"/>
  <c r="Y56" i="2"/>
  <c r="X56" i="2"/>
  <c r="Y52" i="2"/>
  <c r="X52" i="2"/>
  <c r="Y82" i="2"/>
  <c r="X82" i="2"/>
  <c r="Y53" i="2"/>
  <c r="X53" i="2"/>
  <c r="Y61" i="2"/>
  <c r="X61" i="2"/>
  <c r="X30" i="2"/>
  <c r="W438" i="2"/>
  <c r="T74" i="2"/>
  <c r="U74" i="2"/>
  <c r="Q74" i="2"/>
  <c r="Q438" i="2" s="1"/>
  <c r="U438" i="2" l="1"/>
  <c r="E18" i="2" s="1"/>
  <c r="F15" i="2"/>
  <c r="T438" i="2"/>
  <c r="E17" i="2" s="1"/>
  <c r="Y438" i="2"/>
  <c r="X438" i="2"/>
  <c r="F18" i="2" l="1"/>
  <c r="F17"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23" i="2"/>
  <c r="E14" i="2" l="1"/>
  <c r="F14" i="2" s="1"/>
  <c r="B13" i="2" l="1"/>
</calcChain>
</file>

<file path=xl/sharedStrings.xml><?xml version="1.0" encoding="utf-8"?>
<sst xmlns="http://schemas.openxmlformats.org/spreadsheetml/2006/main" count="1914" uniqueCount="869">
  <si>
    <t>Nr</t>
  </si>
  <si>
    <t>Beskrivning</t>
  </si>
  <si>
    <t>Poäng</t>
  </si>
  <si>
    <t>B-1</t>
  </si>
  <si>
    <t>B-2</t>
  </si>
  <si>
    <t>B-3</t>
  </si>
  <si>
    <t>B-4</t>
  </si>
  <si>
    <t>B-5</t>
  </si>
  <si>
    <t>B-6</t>
  </si>
  <si>
    <t>I</t>
  </si>
  <si>
    <t>Icke funktionella krav</t>
  </si>
  <si>
    <t>I-1</t>
  </si>
  <si>
    <t>Migrering av data</t>
  </si>
  <si>
    <t>Leverantören säkerställer att exporterad information som överförs från Myndigheten till Leverantören över internet hanteras på ett säkert sätt (krypterat och åtkomstskyddat).</t>
  </si>
  <si>
    <t>I-2</t>
  </si>
  <si>
    <t>Tjänsten erbjuder öppna och tydligt beskrivna integrationsgränssnitt (formatbeskrivningar och instruktioner för informationsutbyte).</t>
  </si>
  <si>
    <t>Verktyg för integration kan hantera både flatfiler och XML.</t>
  </si>
  <si>
    <t>I-3</t>
  </si>
  <si>
    <t>Informationssäkerhet</t>
  </si>
  <si>
    <t>Gallring kan göras av arkiverade elektroniska dokument utifrån givna parametrar för det specifika gallringsbeslutet.</t>
  </si>
  <si>
    <t>Tjänstens alla funktioner som innebär visning eller skrivning av information är behörighetsstyrda.</t>
  </si>
  <si>
    <t>Användare kan välja om Avisering önskas utifrån tilldelad Behörighet.</t>
  </si>
  <si>
    <t>Autentisering krävs för åtkomst till Tjänsten.</t>
  </si>
  <si>
    <t>Kommunikation mellan webbläsare och server är krypterad via HTTPS eller annan teknik som ger motsvarande säkerhetsnivå.</t>
  </si>
  <si>
    <t>Resultatet från sökningar i loggar kan exporteras i strukturerat format.</t>
  </si>
  <si>
    <t>Samtliga transaktioner loggas med minst:
- Användare
- Tidpunkt
- Typ av transaktion</t>
  </si>
  <si>
    <t>Transaktioner som avser administration av Användare och Behörighet kan loggas med:
- Värde före ändring 
- Värde efter ändring</t>
  </si>
  <si>
    <t>Transaktioner som avser behandling av Räkenskapsinformation kan loggas med:
- Värde före ändring 
- Värde efter ändring</t>
  </si>
  <si>
    <t>Samtliga inloggningar och inloggningsförsök kan loggas. 
Varje loggning innehåller minst följande information:
- Användare
- Tidpunkt
- Inloggningsställe (IP-adress)
- Resultat av inloggningsförsök</t>
  </si>
  <si>
    <t>I-4</t>
  </si>
  <si>
    <t>Drift</t>
  </si>
  <si>
    <t>Leverantören har separata, ändamålsenliga miljöer för minst:
- Acceptanstest (vid leveransprov)
- Utbildning/Test (egen uppsättning)
- Produktion</t>
  </si>
  <si>
    <t>I-5</t>
  </si>
  <si>
    <t>I-6</t>
  </si>
  <si>
    <t>Räkenskapsinformation lagras skyddat mot förvanskning och i läsbart skick.</t>
  </si>
  <si>
    <t>I-7</t>
  </si>
  <si>
    <t>Användbarhet och Tillgänglighet</t>
  </si>
  <si>
    <t>Tjänsten påverkar inte funktionaliteten i hjälpmedelsverktyg som finns inbyggda i klientens operativsystem, till exempel skärmförstorare.</t>
  </si>
  <si>
    <t>Fält som är låsta för redigering avviker till utseendet från dem som är möjliga att redigera.</t>
  </si>
  <si>
    <t>Tjänstens felmeddelanden i Användargränssnittet visar faktisk felorsak i klartext.</t>
  </si>
  <si>
    <t>Tjänstens webbaserade användargränssnitt stödjer, under systemets livslängd, vedertagna webbläsare.</t>
  </si>
  <si>
    <t>Ska</t>
  </si>
  <si>
    <t>Bör</t>
  </si>
  <si>
    <t>Ramavtalsleverantörens namn</t>
  </si>
  <si>
    <t>Ska-krav kompletterade i avropet</t>
  </si>
  <si>
    <t xml:space="preserve">Gulmarkerade rutor fylls i av avropare innan blanketten skickas. </t>
  </si>
  <si>
    <t>Avropare, namn</t>
  </si>
  <si>
    <t>Kravtyp
Ska/Bör</t>
  </si>
  <si>
    <t>Upphandlingen</t>
  </si>
  <si>
    <t>Avropet</t>
  </si>
  <si>
    <t>Anbudsgivaren ska besvara uppfyllda krav i samtliga blå celler.</t>
  </si>
  <si>
    <t xml:space="preserve">Diarienummer </t>
  </si>
  <si>
    <t>B</t>
  </si>
  <si>
    <t>Bilaga nr</t>
  </si>
  <si>
    <t>Mallen uppdaterades:</t>
  </si>
  <si>
    <t>Bör-krav</t>
  </si>
  <si>
    <t>Antal bör-krav</t>
  </si>
  <si>
    <t>Leverantören svarar Ja/Nej</t>
  </si>
  <si>
    <t>Bör-krav görs om till ska-krav</t>
  </si>
  <si>
    <t>A</t>
  </si>
  <si>
    <t>Generella processer och krav</t>
  </si>
  <si>
    <t>A-0.01</t>
  </si>
  <si>
    <t>Tjänsten har funktionalitet som stödjer den process som beskrivs i förfrågningsunderlag, avsnitt 3.1.</t>
  </si>
  <si>
    <t>A-1</t>
  </si>
  <si>
    <t>Allmänt</t>
  </si>
  <si>
    <t>A-1.01</t>
  </si>
  <si>
    <t xml:space="preserve">All Räkenskapsinformation och Behandlingshistorik bevaras sökbar och läsbar under Avropsavtalets hela giltighet och överlämnas därefter till myndighet. </t>
  </si>
  <si>
    <t>A-1.02</t>
  </si>
  <si>
    <t>Samtliga delar av en summerad bokföringsinformation kan specificeras. Totaler kan härledas tillbaka till delarna.</t>
  </si>
  <si>
    <t>A-1.03</t>
  </si>
  <si>
    <t>Rättelser är spårbara vid granskning av bokföring.</t>
  </si>
  <si>
    <t>A-1.04</t>
  </si>
  <si>
    <t>Transaktioner kan följas hela vägen tillbaka till ursprunglig källtransaktion.</t>
  </si>
  <si>
    <t>A-1.05</t>
  </si>
  <si>
    <t>Det går att, i systemet, definiera händelser som genererar en rapport eller ger en signal om händelsen inträffar, är på väg att inträffa, alternativt att något behöver åtgärdas.</t>
  </si>
  <si>
    <t>A-1.06</t>
  </si>
  <si>
    <t xml:space="preserve">Det går att koppla Användare till rollbaserade startsidor. </t>
  </si>
  <si>
    <t>A-1.07</t>
  </si>
  <si>
    <t>En Användare kan själv utforma sin personliga startsida.</t>
  </si>
  <si>
    <t>A-1.08</t>
  </si>
  <si>
    <t>Det går att behörighetsstyra åtkomst till stängda perioder, projekt och motsvarande.</t>
  </si>
  <si>
    <t>A-1.09</t>
  </si>
  <si>
    <t>Behörigheter för olika Användare kan redovisas per roll och/eller funktion i lösningen.</t>
  </si>
  <si>
    <t>A-1.10</t>
  </si>
  <si>
    <t>Det går att använda Tvåhandsprincip vid upplägg, ändring eller avslut i ett eller flera grundregister/masterdata (till exempel kund-, leverantörs-, projekt- och anläggningsregister).</t>
  </si>
  <si>
    <t>A-1.11</t>
  </si>
  <si>
    <t>Det går att sätta upp, registrera och söka på kundunika fält.</t>
  </si>
  <si>
    <t>A-1.12</t>
  </si>
  <si>
    <t>All funktionalitet använder gemensamma grundregister, till exempel konto, koder och användarregister.</t>
  </si>
  <si>
    <t>A-1.13</t>
  </si>
  <si>
    <t>All registrering uppdaterar samtliga delar av systemet inom fem (5) minuter.</t>
  </si>
  <si>
    <t>A-1.14</t>
  </si>
  <si>
    <t>All registrering i aktuell funktion uppdaterar direkt.</t>
  </si>
  <si>
    <t>A-1.15</t>
  </si>
  <si>
    <t>Det går att styra fält att vara obligatoriska och vilka värden som kan användas i fältet</t>
  </si>
  <si>
    <t>A-1.16</t>
  </si>
  <si>
    <t>Det går att dokumentera Myndighetens rutiner i en hjälpfunktion som alla användare har tillgång till direkt via Tjänsten.</t>
  </si>
  <si>
    <t>A-1.17</t>
  </si>
  <si>
    <t>Tjänsten ger stöd för användning av de typer av identifieringssätt som används av mottagare och avsändare i PEPPOL.</t>
  </si>
  <si>
    <t>A-2</t>
  </si>
  <si>
    <t>Hantering av koder</t>
  </si>
  <si>
    <t>A-2.01</t>
  </si>
  <si>
    <t>Tjänsten kan hantera konto och minst fyra (4) Koddelar.</t>
  </si>
  <si>
    <t>A-2.02</t>
  </si>
  <si>
    <t>Tjänsten kan hantera konto och minst sju (7) Koddelar.</t>
  </si>
  <si>
    <t>A-2.03</t>
  </si>
  <si>
    <t>Koddelen konto kan innehålla minst fyra (4) tecken.</t>
  </si>
  <si>
    <t>A-2.04</t>
  </si>
  <si>
    <t>Koddelen konto kan innehålla minst sex (6) tecken.</t>
  </si>
  <si>
    <t>A-2.05</t>
  </si>
  <si>
    <t>För en eller flera Koddelar går det att styra möjligheteten att göra registreringar.</t>
  </si>
  <si>
    <t>A-2.06</t>
  </si>
  <si>
    <t>Koddelar har statuskoder (till exempel öppen och stängd).</t>
  </si>
  <si>
    <t>A-2.07</t>
  </si>
  <si>
    <t>Kod avseende motpart kan skapas automatisk via uppsättning istället för manuell inmatning.</t>
  </si>
  <si>
    <t>A-2.08</t>
  </si>
  <si>
    <t>En eller flera Koddelar förutom konto kan innehålla minst åtta (8) tecken (=numeriskt/alfanumeriskt).</t>
  </si>
  <si>
    <t>A-2.09</t>
  </si>
  <si>
    <t>Koddelar förutom konto kan innehålla minst åtta (8) tecken (=numeriskt/alfanumeriskt).</t>
  </si>
  <si>
    <t>A-2.10</t>
  </si>
  <si>
    <t xml:space="preserve">Konton kan i kontoplanen kopplas till statliga inrapporteringskoder, så kallade "S-koder". </t>
  </si>
  <si>
    <t>A-2.11</t>
  </si>
  <si>
    <t>Det går att till en indirekt Koddel påföra en annan indirekt Koddel, det vill säga skapa en hierarki.</t>
  </si>
  <si>
    <t>A-2.12</t>
  </si>
  <si>
    <t>Indirekta koder har statuskoder (såsom öppen och stängd).</t>
  </si>
  <si>
    <t>A-2.13</t>
  </si>
  <si>
    <t>Samtliga indirekta Koddelar kan påföras giltighetsdatum.</t>
  </si>
  <si>
    <t>A-2.14</t>
  </si>
  <si>
    <t>Det går att påföra indirekta Koddelar till en eller flera Koddelar. De indirekta Koddelarna kan användas vid uttag av rapporter samt vid frågor.</t>
  </si>
  <si>
    <t>A-3</t>
  </si>
  <si>
    <t>Hantering av belopp och valuta</t>
  </si>
  <si>
    <t>A-3.01</t>
  </si>
  <si>
    <t>Det går att registrera och följa upp både belopp och volymuppgifter, till exempel timmar.</t>
  </si>
  <si>
    <t>A-3.02</t>
  </si>
  <si>
    <t>Det går att registrera och hantera belopp om minst tio (10) heltalspositioner och två (2) decimaler.</t>
  </si>
  <si>
    <t>A-3.03</t>
  </si>
  <si>
    <t>Tjänsten kan räkna om valda balansposter till SEK vid valda tillfällen till aktuell kurs.</t>
  </si>
  <si>
    <t>A-3.04</t>
  </si>
  <si>
    <t>Tjänsten underhålls med aktuella valutakurser.</t>
  </si>
  <si>
    <t>A-4</t>
  </si>
  <si>
    <t>Integration</t>
  </si>
  <si>
    <t>A-4.01</t>
  </si>
  <si>
    <t>Tjänsten innehåller funktion för import och export av filer i Excel eller motsvarande.</t>
  </si>
  <si>
    <t>A-4.02</t>
  </si>
  <si>
    <t>Det går att ta emot och bokföra transaktioner från reskontror med fullständig kontering.</t>
  </si>
  <si>
    <t>A-4.03</t>
  </si>
  <si>
    <t>Det går att ta emot och bokföra transaktioner från försystem (till exempel personalsystem) med fullständig kontering.</t>
  </si>
  <si>
    <t>A-4.04</t>
  </si>
  <si>
    <t xml:space="preserve">Det går att genomföra kontroller och avstämningar vid integrationer. </t>
  </si>
  <si>
    <t>A-4.05</t>
  </si>
  <si>
    <t>Det finns stöd för avstämning av redovisningssaldon mot samtliga reskontror.</t>
  </si>
  <si>
    <t>A-5</t>
  </si>
  <si>
    <t>Fördelning och periodisering av intäkter och kostnader</t>
  </si>
  <si>
    <t>A-5.01</t>
  </si>
  <si>
    <t>Det går att fördela bokförda värden som identifieras via Koddelar.</t>
  </si>
  <si>
    <t>A-5.02</t>
  </si>
  <si>
    <t>Det går att fördela bokförda värden som identifieras via märkning av transaktion.</t>
  </si>
  <si>
    <t>A-5.03</t>
  </si>
  <si>
    <t>Det går att periodisera bokförda värden månadsvis.</t>
  </si>
  <si>
    <t>A-5.04</t>
  </si>
  <si>
    <t>Det går att periodisera bokförda värden (kvartalsvis, tertialvis, halvårsvis eller årsvis).</t>
  </si>
  <si>
    <t>A-5.05</t>
  </si>
  <si>
    <t>Periodiseringsnycklar kan användas på budget och prognos.</t>
  </si>
  <si>
    <t xml:space="preserve">Leverantörsreskontra och utbetalningar </t>
  </si>
  <si>
    <t>B-0.01</t>
  </si>
  <si>
    <t>Tjänsten har funktionalitet som stödjer den process som beskrivs i förfrågningsunderlag, avsnitt 3.2.</t>
  </si>
  <si>
    <t>Uppdatera grundfunktioner, register och regler</t>
  </si>
  <si>
    <t>B-1.01</t>
  </si>
  <si>
    <t>Det går att sätta upp regler för hantering av olika typer och grupper av leverantörer.</t>
  </si>
  <si>
    <t>B-1.02</t>
  </si>
  <si>
    <t xml:space="preserve">Det går att koppla olika konteringar till de regler som är uppsatta. </t>
  </si>
  <si>
    <t>Skapa, ändra och avsluta leverantör</t>
  </si>
  <si>
    <t>B-2.01</t>
  </si>
  <si>
    <t>Tjänsten har ett leverantörsregister där det går att hantera följande leverantörsspecifik information: 
- unik identitet i Tjänsten 
- firmanamn
- organisationsnummer
- fullständiga adressuppgifter
- factoringuppgifter
- momsregistreringsnummer
- bankkonto/giro
- IBAN, BIC/SWIFT-kod</t>
  </si>
  <si>
    <t>B-2.02</t>
  </si>
  <si>
    <t>Det går att löpande skriva noteringar (föra journal) om leverantör.</t>
  </si>
  <si>
    <t>B-2.03</t>
  </si>
  <si>
    <t>Det går att inaktivera en leverantör i leverantörsregistret, så att det inte längre går att registrera uppgifter.</t>
  </si>
  <si>
    <t>B-2.04</t>
  </si>
  <si>
    <t>Det går att tillämpa ett Arbetsflöde med Tvåhandsprincip för att genomföra förändringar av leverantörsregistret.</t>
  </si>
  <si>
    <t>Ankomstregistrera</t>
  </si>
  <si>
    <t>B-3.01</t>
  </si>
  <si>
    <t>Information om mottagna leverantörsfakturor kan integreras från Myndighetens E-handelssystem eller motsvarande för ankomstregistrering. Avropas som en option eller en Anpassning.</t>
  </si>
  <si>
    <t>B-3.02</t>
  </si>
  <si>
    <t>Det går att boka och lyfta moms vid ankomstregistrering</t>
  </si>
  <si>
    <t>B-3.03</t>
  </si>
  <si>
    <t>Det går att makulera ankomstregistrerad faktura varvid alla konteringar vänds automatiskt.</t>
  </si>
  <si>
    <t xml:space="preserve">Definitivbokföra </t>
  </si>
  <si>
    <t>B-4.01</t>
  </si>
  <si>
    <t>Information om godkända leverantörsfakturor kan integreras från Myndighetens E-handelssystem eller motsvarande för definitivbokföring. Avropas som en option eller en Anpassning.</t>
  </si>
  <si>
    <t>B-4.02</t>
  </si>
  <si>
    <t>Det går att överföra fakturainformation till anläggningsregistret i samband med slutregistrering av leverantörsfaktura.</t>
  </si>
  <si>
    <t>Betala</t>
  </si>
  <si>
    <t>B-5.01</t>
  </si>
  <si>
    <t>Det går att delbetala faktura.</t>
  </si>
  <si>
    <t>B-5.02</t>
  </si>
  <si>
    <t>Det går att skapa utbetalningsfil som innehåller Betalningsbemyndigande.</t>
  </si>
  <si>
    <t>B-5.03</t>
  </si>
  <si>
    <t>Betalningsuppdrag kan skickas till banker som omfattas av Riksgäldens ramavtal för statliga betalningstjänster.</t>
  </si>
  <si>
    <t>B-5.04</t>
  </si>
  <si>
    <t>Det går att dra av kreditfakturor mot obetalda debetfakturor vid betalning.</t>
  </si>
  <si>
    <t>B-5.05</t>
  </si>
  <si>
    <t>Det går att tillämpa ett Arbetsflöde med Tvåhandsprincip för att skicka Betalningsuppdrag.</t>
  </si>
  <si>
    <t>B-5.06</t>
  </si>
  <si>
    <t>Det går att stoppa enskilda fakturor för betalning.</t>
  </si>
  <si>
    <t>Återredovisa genomförda betalningar</t>
  </si>
  <si>
    <t>B-6.01</t>
  </si>
  <si>
    <t xml:space="preserve">Det går att ta emot och bokföra information om utbetalningar som är gjorda via banker som omfattas av Riksgäldens ramavtal för statliga betalningstjänster. </t>
  </si>
  <si>
    <t>B-6.02</t>
  </si>
  <si>
    <t>Information om betalda leverantörsfakturor kan integreras till Myndighetens E-handelssystem. Avropas som en option eller Anpassning.</t>
  </si>
  <si>
    <t>B-7</t>
  </si>
  <si>
    <t>Kontrollera och stämma av</t>
  </si>
  <si>
    <t>B-7.01</t>
  </si>
  <si>
    <t>Det går att söka fram betalningsstoppade fakturor (fakturor under utredning).</t>
  </si>
  <si>
    <t>B-7.02</t>
  </si>
  <si>
    <t>Det går att löpande skriva noteringar (föra journal) om faktura.</t>
  </si>
  <si>
    <t>B-7.03</t>
  </si>
  <si>
    <t>Det går att via länkar från E-handelssystem få tillgång till fakturabilder och eventuella bilagor där (per verifikat).</t>
  </si>
  <si>
    <t>B-7.04</t>
  </si>
  <si>
    <t>Det går att söka leverantörer som är spärrade för betalning.</t>
  </si>
  <si>
    <t>B-7.05</t>
  </si>
  <si>
    <t>Det går att ta fram åldersanalys över reskontran (det vill säga presentation över åldersfördelningen av skulderna).</t>
  </si>
  <si>
    <t>B-7.06</t>
  </si>
  <si>
    <t>Det går att presentera leverantörsskulderna i leverantörsreskontrarapport
- per leverantör
- per organisatorisk enhet
- per konto
- valuta
- per motpart
- per motpartstyp
- per faktura
- till- och från-datum</t>
  </si>
  <si>
    <t>C</t>
  </si>
  <si>
    <t>Hantera anläggningstillgångar</t>
  </si>
  <si>
    <t>C-0.01</t>
  </si>
  <si>
    <t>Tjänsten har funktionalitet som stödjer den process som beskrivs i förfrågningsunderlag, avsnitt 3.3</t>
  </si>
  <si>
    <t>C-1</t>
  </si>
  <si>
    <t>C-1.01</t>
  </si>
  <si>
    <t>Det går att sätta upp regler för hantering av olika typer och grupper av anläggningar (inklusive inventarier)</t>
  </si>
  <si>
    <t>C-1.02</t>
  </si>
  <si>
    <t>Det går att lägga upp en anläggningstyp/grupp för kostnadsförda objekt, för uppföljning och för rapportering.</t>
  </si>
  <si>
    <t>C-1.03</t>
  </si>
  <si>
    <t>Det går att sätta upp regler för olika avskrivningsmetoder.</t>
  </si>
  <si>
    <t>C-1.04</t>
  </si>
  <si>
    <t>Det går att sätta upp olika avskrivningstider.</t>
  </si>
  <si>
    <t>C-1.05</t>
  </si>
  <si>
    <t>Det går att koppla olika konteringar till de regler som är uppsatta. Även specifika konteringar vid avyttringar.</t>
  </si>
  <si>
    <t>C-2</t>
  </si>
  <si>
    <t>Skapa, ändra och avsluta anläggning</t>
  </si>
  <si>
    <t>C-2.01</t>
  </si>
  <si>
    <t>Det går att skapa en anläggning utan påbörjad avskrivning för att samla kostnader för pågående nyanläggning. Vid aktivering sätts anskaffningskostnad till totala bokförda kostnaden på anläggningen.</t>
  </si>
  <si>
    <t>C-2.02</t>
  </si>
  <si>
    <t>Det går att skapa en ny anläggning genom att kopiera information från en befintlig anläggning.</t>
  </si>
  <si>
    <t>C-2.03</t>
  </si>
  <si>
    <t xml:space="preserve">Det går att hantera minst följande uppgifter: 
- anskaffningsdatum
- avyttringsdatum
- kategori och grupp                                                                                                                                                      </t>
  </si>
  <si>
    <t>C-2.04</t>
  </si>
  <si>
    <t>Vid registrering av anläggning går det att ange anskaffningsmånad samt välja från vilken månad avskrivning ska påbörjas.</t>
  </si>
  <si>
    <t>C-2.05</t>
  </si>
  <si>
    <t>Det går att dela upp en anläggning i flera delar, komponenter, med olika avskrivningstid.</t>
  </si>
  <si>
    <t>C-2.06</t>
  </si>
  <si>
    <t xml:space="preserve">Anläggningstillgångar kan särskiljas i utsökningar och Rapporter beroende på om anläggningen är avskriven, utrangerad, aktiverad, ej aktiverad eller pågående nyanläggning. </t>
  </si>
  <si>
    <t>C-2.07</t>
  </si>
  <si>
    <t>Det går att redovisa successiva förvärv och kompletteringar på samma anläggningstillgång.</t>
  </si>
  <si>
    <t>C-2.08</t>
  </si>
  <si>
    <t>Det går att hämta information från leverantörsfaktura som underlag för fortsatt registrering av uppgifter i anläggningsregistret.</t>
  </si>
  <si>
    <t>C-2.09</t>
  </si>
  <si>
    <t>Det går att bokföra avskrivningar på valfri Koddel.</t>
  </si>
  <si>
    <t>C-2.10</t>
  </si>
  <si>
    <t>Det går att löpande skriva noteringar om anläggning i särskilt fält.</t>
  </si>
  <si>
    <t>C-3</t>
  </si>
  <si>
    <t>Genomföra avskrivningar</t>
  </si>
  <si>
    <t>C-3.01</t>
  </si>
  <si>
    <t>Det går att genomföra direktavskrivning/nedskrivning av anläggningstillgång.</t>
  </si>
  <si>
    <t>C-3.02</t>
  </si>
  <si>
    <t xml:space="preserve">Det går att skapa avskrivningsförslag som visar förväntad avskrivning per anläggning, anläggningsgrupp och kontering. </t>
  </si>
  <si>
    <t>C-3.04</t>
  </si>
  <si>
    <t>Det går att fördela avskrivningar för en anläggning på flera projekt/finansiärer.</t>
  </si>
  <si>
    <t>C-4</t>
  </si>
  <si>
    <t>Utrangera/sälja</t>
  </si>
  <si>
    <t>C-5</t>
  </si>
  <si>
    <t>C-4.01</t>
  </si>
  <si>
    <t xml:space="preserve">Det finns en summerad Rapport för investeringar, avskrivningar och bokfört värde totalt. </t>
  </si>
  <si>
    <t>C-4.02</t>
  </si>
  <si>
    <t xml:space="preserve">Det finns en fullständig Rapport för investeringar, avskrivningar och bokfört värde per inventarie. </t>
  </si>
  <si>
    <t>C-4.03</t>
  </si>
  <si>
    <t>Det går att ta fram underlag per anläggning för inventering via urvalskriterierna:
- fysisk placering
- organisatorisk enhet
- ansvar/ägare per kategori av anläggningstillgång.</t>
  </si>
  <si>
    <t>Det går att skapa och skicka avskrivningsprognos för inläsning till exempelvis ett budget- och prognosverktyg. Avropas som en Anpassning.</t>
  </si>
  <si>
    <t>D</t>
  </si>
  <si>
    <t>Kundfakturering och inbetalningar</t>
  </si>
  <si>
    <t>D-0.01</t>
  </si>
  <si>
    <t>Tjänsten har funktionalitet som stödjer den process som beskrivs i förfrågningsunderlag, avsnitt 3.4</t>
  </si>
  <si>
    <t>D-1</t>
  </si>
  <si>
    <t>D-1.01</t>
  </si>
  <si>
    <t>Det går att skapa och underhålla ett register med artiklar som kan avse både produkter och tjänster.</t>
  </si>
  <si>
    <t>D-1.02</t>
  </si>
  <si>
    <t>Det går att datumstyra artiklar, så att de bara kan användas under ett giltigt tidsintervall.</t>
  </si>
  <si>
    <t>D-1.03</t>
  </si>
  <si>
    <t>Det går att kontera artiklar.</t>
  </si>
  <si>
    <t>D-1.04</t>
  </si>
  <si>
    <t>Det går att registrera priser på en artikel och i förväg ange inom vilket tidsintervall som detta pris ska vara giltigt.</t>
  </si>
  <si>
    <t>D-1.05</t>
  </si>
  <si>
    <t>Myndigheten kan via Tjänstens användargränssnitt registrera alla de uppgifter som behövs för att etablera ett elektroniskt informationsutbyte enligt PEPPOL.</t>
  </si>
  <si>
    <t>D-1.06</t>
  </si>
  <si>
    <t>Det går att skapa samlingsfakturor</t>
  </si>
  <si>
    <t>D-1.07</t>
  </si>
  <si>
    <t>Elektroniska dokument enligt de specifikationer och handledningar som beskrivs i bilaga 12, Standarder och versioner, stöds och kan skickas.</t>
  </si>
  <si>
    <t>D-1.08</t>
  </si>
  <si>
    <t>Stöd finns för hantering av bilaga till elektroniska dokument i enlighet med SFTI:s rekommendation för hantering av bilagor. Se bilaga 12, Standarder och versioner.</t>
  </si>
  <si>
    <t>D-1.09</t>
  </si>
  <si>
    <t xml:space="preserve">Det går att tillämpa abonnemangsfakturering. </t>
  </si>
  <si>
    <t>D-1.10</t>
  </si>
  <si>
    <t>Det går att fakturera påminnelseavgifter.</t>
  </si>
  <si>
    <t>D-1.11</t>
  </si>
  <si>
    <t>Det går att styra att en Kundfaktura under ett visst belopp inte skickas ut till kund.</t>
  </si>
  <si>
    <t>D-1.12</t>
  </si>
  <si>
    <t>Tjänsten har standardiserade och ändamålsenliga svenska fakturablanketter för utskrift på lokal skrivare av: 
- kundfaktura
- kreditnota
- räntefaktura
- fakturapåminnelse
där myndighetens logotype, kontaktuppgifter samt giro kan inkluderas</t>
  </si>
  <si>
    <t>D-1.13</t>
  </si>
  <si>
    <t>De standardiserade fakturablanketterna kan vid behov även levereras med engelsk text.</t>
  </si>
  <si>
    <t>D-1.14</t>
  </si>
  <si>
    <t xml:space="preserve">Fakturablanketter kan utformas enligt Myndighetens önskemål. Avropas som en option. </t>
  </si>
  <si>
    <t>D-1.15</t>
  </si>
  <si>
    <t>Det finns en standardiserad och ändamålsenlig svensk fakturablankett för utskrift på lokal skrivare av fakturapåminnelse, där myndighetens logotype, kontaktuppgifter samt giro kan inkluderas</t>
  </si>
  <si>
    <t>D-1.16</t>
  </si>
  <si>
    <t>De standardiserade fakturablanketterna är dokumenterade så att informationsinnehåll och eventuella begränsningar framgår.</t>
  </si>
  <si>
    <t>D-1.17</t>
  </si>
  <si>
    <t>Det går att skapa grupper av kunder som hanteras enligt skilda regler för 
- förfallodagar
- redovisning 
- när fakturapåminnelser och räntefakturor ska kunna skickas .</t>
  </si>
  <si>
    <t>D-1.18</t>
  </si>
  <si>
    <t>Det går att skapa grupper av kunder som hanteras enligt skilda regelverk för påminnelseavgifter.</t>
  </si>
  <si>
    <t>D-1.19</t>
  </si>
  <si>
    <t>Det går att skapa grupper av kunder som hanteras enligt skilda regler för när inkassokrav ska kunna skapas.</t>
  </si>
  <si>
    <t>D-1.20</t>
  </si>
  <si>
    <t>Det går koppla olika fakturablanketter till olika grupper av kunder. Se bilaga 12, Standarder och versioner.</t>
  </si>
  <si>
    <t>D-1.21</t>
  </si>
  <si>
    <t>Det går att sätta upp regelverk för automatisk hantering av valutadifferenser vid inbetalningar.</t>
  </si>
  <si>
    <t>D-1.22</t>
  </si>
  <si>
    <t xml:space="preserve">Myndighet kan ange vilket inbetalningskonto/giro som ska anges på faktura. </t>
  </si>
  <si>
    <t>D-1.23</t>
  </si>
  <si>
    <t>Det går att ange olika inbetalningskonto/giro för inbetalningar för olika grupper av kunder.</t>
  </si>
  <si>
    <t>D-1.24</t>
  </si>
  <si>
    <t>Det går att välja mellan att intäkts- eller balansföra påminnelseavgifter och dröjsmålsräntor.</t>
  </si>
  <si>
    <t>D-1.25</t>
  </si>
  <si>
    <t>Det går att välja mellan att intäkts- eller balansföra dröjsmålsräntor.</t>
  </si>
  <si>
    <t>D-1.26</t>
  </si>
  <si>
    <t>Det går att sätta upp regler för automatisk hantering av inbetalningsdifferenser.</t>
  </si>
  <si>
    <t>D-2</t>
  </si>
  <si>
    <t xml:space="preserve">Skapa, ändra och avsluta kund </t>
  </si>
  <si>
    <t>D-2.01</t>
  </si>
  <si>
    <t>Tjänsten har ett kundregister där det går att hantera följande kundspecifik information:
- unik identitet i Tjänsten
- kundgrupp
- firmanamn
- organisationsnummer
- fullständiga adressuppgifter
- kundreferens
- vår referens
- betalningsvillkor
- bankkonto/giro
- momsregistreringsnummer
- IBAN, BIC/SWIFT-kod
- momskod
- motpart.</t>
  </si>
  <si>
    <t>D-2.02</t>
  </si>
  <si>
    <t>Tjänsten har ett kundregister där det går att hantera följande kundspecifik information:
- kundens Partsidentitet för elektronisk Kundfaktura 
- typ av Partsidentitet 
- fakturaformat vid elektronisk faktura - möjlighet till samtliga av SFTI rekommenderade fakturaformat för användning i PEPPOL.</t>
  </si>
  <si>
    <t>D-2.03</t>
  </si>
  <si>
    <t>Det går att ange en kod för enskilda kunder i kundregistret som styr val av fakturablankett vid utskrift. Se bilaga 12, Standarder och versioner.</t>
  </si>
  <si>
    <t>D-2.04</t>
  </si>
  <si>
    <t>Det går att ange faktureringsvaluta per kund.</t>
  </si>
  <si>
    <t>D-2.05</t>
  </si>
  <si>
    <t>Det går att registrera minst två olika typer av kontaktpersoner till en kund.</t>
  </si>
  <si>
    <t>D-2.06</t>
  </si>
  <si>
    <t>Det går att tillämpa ett Arbetsflöde med Tvåhandsprincip för att genomföra förändringar av kundregistret.</t>
  </si>
  <si>
    <t>D-2.07</t>
  </si>
  <si>
    <t>Det går att underhålla kundregistret via integration med Försystem. Avropas som en Anpassning.</t>
  </si>
  <si>
    <t>D-2.08</t>
  </si>
  <si>
    <t>Det går att styra vilka uppgifter om kunden som kan skapas/ändras/avslutas via integration och vilka som uppdateras direkt i kundregistret.</t>
  </si>
  <si>
    <t>D-3</t>
  </si>
  <si>
    <t>Skapa Kundfaktura</t>
  </si>
  <si>
    <t>D-3.01</t>
  </si>
  <si>
    <t>Det går att manuellt registrera innehåller i fakturan, i stället för att hämta förutbestämda uppgifter från till exempel ett artikelregister.</t>
  </si>
  <si>
    <t>D-3.02</t>
  </si>
  <si>
    <t>Det går att beräkna moms baserat på:
- kund/kundgrupp
- typ av artikel.</t>
  </si>
  <si>
    <t>D-3.03</t>
  </si>
  <si>
    <t xml:space="preserve">Fakturor och underlag för fakturor kan sökas fram med utgångspunkt från vilket skede i processen de befinner sig, </t>
  </si>
  <si>
    <t>D-3.04</t>
  </si>
  <si>
    <t>Det går att skapa Rapport på faktureringsunderlag och fakturor med en indelning som har utgångspunkt i det skede i processen de befinner sig.</t>
  </si>
  <si>
    <t>D-3.05</t>
  </si>
  <si>
    <t>Det går att delfakturera poster på fakturaunderlag</t>
  </si>
  <si>
    <t>D-3.06</t>
  </si>
  <si>
    <t>Det går bilägga dokument till Kundfakturor.</t>
  </si>
  <si>
    <t>D-3.07</t>
  </si>
  <si>
    <t>Det går att skapa en kreditnota med hänvisning i not/text till den faktura som krediteringen gäller.</t>
  </si>
  <si>
    <t>D-3.08</t>
  </si>
  <si>
    <t>Kundregistret kan hantera minst följande alternativ för förmedling av Kundfaktura:
- Lokal utskrift på myndighetens skrivare
- Via extern tjänst för elektronisk förmedling via PEPPOL eller annan infrastruktur som rekommenderas av SFTI
- Via extern tjänst för utskrift, frankering och förmedling via postoperatör
- Via extern tjänst för andra typer av fakturaförmedling till privatpersoner.</t>
  </si>
  <si>
    <t>D-3.09</t>
  </si>
  <si>
    <t>Det går att skapa kreditnota genom att "vända" en Kundfaktura som då innehåller den ändring som gjorts av den ursprungliga fakturan och en särskild och otvetydig hänvisning till den ursprungliga fakturan (11 kap. 10 § ML) samt ursprungsfakturans löpnummer.</t>
  </si>
  <si>
    <t>D-3.10</t>
  </si>
  <si>
    <t>En Kundfaktura som är underlag för en av systemet skapad kreditnota markeras med kreditnotans löpnummer.</t>
  </si>
  <si>
    <t>D-3.11</t>
  </si>
  <si>
    <t>Det går att fakturera via urval på:
- typ av Kundfaktura
- kund/kundgrupp</t>
  </si>
  <si>
    <t>D-3.12</t>
  </si>
  <si>
    <t>Det går att fakturera via urval på:
- artikel.</t>
  </si>
  <si>
    <t>D-3.13</t>
  </si>
  <si>
    <t>Det går att fakturera via urval på:
- ansvarig
- handläggare
- koddel.</t>
  </si>
  <si>
    <t>D-3.14</t>
  </si>
  <si>
    <t>Det går att fakturera via urval på:
- projekt
- utlägg.</t>
  </si>
  <si>
    <t>D-3.15</t>
  </si>
  <si>
    <t>Det går att skapa elektroniska Kundfakturor i de format och med den tillämpning som rekommenderas av SFTI och enligt aktuella Föreskrifter för statliga myndigheter, se bilaga 12, Standarder och versioner.</t>
  </si>
  <si>
    <t>D-3.16</t>
  </si>
  <si>
    <t>Det går att skapa elektroniska kundfakturor som underlag för utskrift hos separat tjänst, enligt den beskrivning som finns i bilaga, se bilaga 12, Standarder och versioner</t>
  </si>
  <si>
    <t>D-3.17</t>
  </si>
  <si>
    <t>Transaktioner som underlag för Kundfaktura kan hämtas från Tjänstens funktionalitet för till exempel tidrapportering.</t>
  </si>
  <si>
    <t>D-3.18</t>
  </si>
  <si>
    <t>Det går att importera fakturaunderlag från Försystem. Avropas som en Anpassning.</t>
  </si>
  <si>
    <t>D-3.19</t>
  </si>
  <si>
    <t>Det går att importera reskontrainformation från Försystem. Avropas som en Anpassning.</t>
  </si>
  <si>
    <t>D-3.20</t>
  </si>
  <si>
    <t>Det går att ange en referensperson på fakturaunderlaget som ersätter den kundreferens som hämtas från kundregistret.</t>
  </si>
  <si>
    <t>D-3.21</t>
  </si>
  <si>
    <t>Det går att styra kontering av moms utifrån kund/kundgrupp, artikel och land till korrekt balanskonto, beroende på gällande momssats.</t>
  </si>
  <si>
    <t>D-3.22</t>
  </si>
  <si>
    <t>Det går att periodisera intäkter i samband med faktureringen.</t>
  </si>
  <si>
    <t>D-3.23</t>
  </si>
  <si>
    <t>Det går att styra kontering av intäkter baserat på:
- kund/kundgrupp
- typ av artikel.</t>
  </si>
  <si>
    <t>D-4</t>
  </si>
  <si>
    <t>Skicka Kundfaktura</t>
  </si>
  <si>
    <t>D-4.01</t>
  </si>
  <si>
    <t xml:space="preserve">Elektroniska Kundfakturor valideras med hjälp av W3C XML Schema och Schematron om sådana finns tillgängliga för meddelandeformatet innan de skickas till separat tjänst som förmedlar dem vidare till kund. </t>
  </si>
  <si>
    <t>D-4.02</t>
  </si>
  <si>
    <t>Kundfakturor inklusive eventuella bilagor kan skrivas ut på myndighetens skrivare.</t>
  </si>
  <si>
    <t>D-4.03</t>
  </si>
  <si>
    <t>Kundfakturor inklusive eventuella bilagor kan överföras till en separat tjänst som ansvarar för distribution  till kund. Avropas som en option eller Anpassning</t>
  </si>
  <si>
    <t>D-4.04</t>
  </si>
  <si>
    <t>Kundfakturor som ska skickas elektroniskt kan förpackas i ett tekniskt kuvertformat som myndigheten anvisar (exempelvis PEPPOL:s tekniska kuvert) och överföras till separat tjänst för vidare förmedling till kund. Avropas som en option eller Anpassning.</t>
  </si>
  <si>
    <t>D-5</t>
  </si>
  <si>
    <t>Matcha inbetalningar</t>
  </si>
  <si>
    <t>D-5.01</t>
  </si>
  <si>
    <t xml:space="preserve">Det går att ta emot och bokföra information om inbetalningar som är gjorda via banker som omfattas av Riksgäldens ramavtal för banktjänster. </t>
  </si>
  <si>
    <t>D-5.02</t>
  </si>
  <si>
    <t>Det går att matcha inbetalningar mot Kundfakturor med hjälp av OCR-nummer, fakturanummer eller motsvarande.</t>
  </si>
  <si>
    <t>D-5.03</t>
  </si>
  <si>
    <t>Det går att matcha förväntade inbetalningar med valda nyckelbegrepp.</t>
  </si>
  <si>
    <t>D-5.04</t>
  </si>
  <si>
    <t>Det går att genomföra öresutjämning inklusive automatisk kontering och bokföring av öresdifferens.</t>
  </si>
  <si>
    <t>D-5.05</t>
  </si>
  <si>
    <t>Det går att matcha och kvitta debetfaktura/or och kreditnota/or mot samma kund.</t>
  </si>
  <si>
    <t>D-5.06</t>
  </si>
  <si>
    <t>Det går att läsa in och registrera delinbetalningar.</t>
  </si>
  <si>
    <t>D-6</t>
  </si>
  <si>
    <t>D-6.01</t>
  </si>
  <si>
    <t>Det går att ta ut åldersanalys över kundreskontran på av myndigheten valda datumintervall.</t>
  </si>
  <si>
    <t>D-6.02</t>
  </si>
  <si>
    <t>Det går på enskilda fakturor förhindra påminnelser och ränteberäkningar.</t>
  </si>
  <si>
    <t>D-6.03</t>
  </si>
  <si>
    <t>Det går att skapa ett underlag för saldoförfrågan avseende kundfordran vid specifikt datum till kund.</t>
  </si>
  <si>
    <t>D-6.04</t>
  </si>
  <si>
    <t>Det går att löpande skriva noteringar (föra journal) om fakturan.</t>
  </si>
  <si>
    <t>D-6.05</t>
  </si>
  <si>
    <t>Det går att manuellt ändra en fakturas förfallodag.</t>
  </si>
  <si>
    <t>D-6.06</t>
  </si>
  <si>
    <t>Det går att skapa en inbetalningsprogons.</t>
  </si>
  <si>
    <t>D-6.07</t>
  </si>
  <si>
    <t>Det går att ta ut följande statistik per kund och kundgrupp: 
- omsättning,
- antal fakturor under en bestämd period, varav elektroniska och varav pappersfakturor.
- genomsnittlig kredittid.</t>
  </si>
  <si>
    <t>D-6.08</t>
  </si>
  <si>
    <t>Kundfakturor inklusive bilagor som har distribuerats till kund arkiveras och kan sökas fram och vid ett senare tillfälle presenteras grafiskt motsvarande den fakturablankett som använts, samt sparas som en bild och skrivas ut.</t>
  </si>
  <si>
    <t>D-7</t>
  </si>
  <si>
    <t>Hantera förfallna kundfordringar</t>
  </si>
  <si>
    <t>D-7.01</t>
  </si>
  <si>
    <t>Det går att styra texten på påminnelser baserat på:
- kund
- kundgrupp
- påminnelsenummer.</t>
  </si>
  <si>
    <t>D-7.02</t>
  </si>
  <si>
    <t>Det går att välja att påminnelser ska skickas till kund på ett annat sätt än ursprungsfakturan.</t>
  </si>
  <si>
    <t>D-7.03</t>
  </si>
  <si>
    <t>Det går att beräkna dröjsmålsränta som blir underlag för räntefaktura.</t>
  </si>
  <si>
    <t>D-7.04</t>
  </si>
  <si>
    <t>Beräkning av dröjsmålsränta utgår från de räntesatser som registrerats för de aktuella perioderna.</t>
  </si>
  <si>
    <t>D-7.05</t>
  </si>
  <si>
    <t>Det går att ackumulera dröjsmålsränta som inte fakturerats på grund av för lågt belopp, och fakturera när beloppet är tillräckligt högt.</t>
  </si>
  <si>
    <t>D-7.06</t>
  </si>
  <si>
    <t>Det finns en rapport som visar försäljning och utgående moms separerat för samtliga momssatser.</t>
  </si>
  <si>
    <t>D-7.07</t>
  </si>
  <si>
    <t>Det går att styra texten på räntefakturor baserat på:
- kund
- kundgrupp.</t>
  </si>
  <si>
    <t>D-7.08</t>
  </si>
  <si>
    <t>Tjänsten ger stöd/underlag för att kunna kontera och bokföra osäkra kundfordringar baserat på av myndighet uppsatta regler, minst utifrån antal dagar och antal påminnelser.</t>
  </si>
  <si>
    <t>D-7.09</t>
  </si>
  <si>
    <t>Det går att skapa ett redigerbart underlag med förfallna kundfordringar som enligt myndighetens regelverk ska kunna bli inkassoärenden.</t>
  </si>
  <si>
    <t>D-7.10</t>
  </si>
  <si>
    <t>Det går att skapa ett en integration med en separat inkassotjänst. Avropas som en Anpassning.</t>
  </si>
  <si>
    <t>E</t>
  </si>
  <si>
    <t>Tidrapportering och projektredovisning</t>
  </si>
  <si>
    <t>E-0.01</t>
  </si>
  <si>
    <t>Tjänsten har funktionalitet som stödjer den process som beskrivs i förfrågningsunderlag, avsnitt 3.5</t>
  </si>
  <si>
    <t>E-1</t>
  </si>
  <si>
    <t>E-1.01</t>
  </si>
  <si>
    <t>Det går att skapa underlag för fakturor för flera typer av projekt, till exempel:
- projekt med finansiär utanför myndigheten
- interna projekt
- projekt med fasta priser
- projekt med löpande räkning       
- betalningsplan.</t>
  </si>
  <si>
    <t>E-1.02</t>
  </si>
  <si>
    <t>Arbetstidsrelaterade eller lönepåverkande händelser kan föras över till ett lönesystem. Avropas som en Anpassning.</t>
  </si>
  <si>
    <t>E-1.03</t>
  </si>
  <si>
    <t>Om tid rapporteras i ett annat system så kan poster importeras till Tjänsten för att uppdatera huvudboken. Avropas som en Anpassning.</t>
  </si>
  <si>
    <t>E-2</t>
  </si>
  <si>
    <t>Skapa, ändra och avsluta projekt/prestation</t>
  </si>
  <si>
    <t>E-2.01</t>
  </si>
  <si>
    <t>Vid upplägg, ändring eller avslut av projekt går det att tillämpa ett Arbetsflöde med Tvåhandsprincip.</t>
  </si>
  <si>
    <t>E-2.02</t>
  </si>
  <si>
    <t>Det går att skapa underlag för bokföring i huvudbok avseende kostnader och intäkter som registrerats på projekt.</t>
  </si>
  <si>
    <t>E-2.03</t>
  </si>
  <si>
    <t>Det går att sätta olika priser per resurs och/eller grupp av resurser.</t>
  </si>
  <si>
    <t>E-2.04</t>
  </si>
  <si>
    <t xml:space="preserve">Interna projekt och frånvaro kan särskiljas från debiterbara projekt. </t>
  </si>
  <si>
    <t>E-2.05</t>
  </si>
  <si>
    <t>Det går att fulltidsrapportera och skapa underlag till lönesystem. Avropas som en Anpassning</t>
  </si>
  <si>
    <t>E-2.06</t>
  </si>
  <si>
    <t>Det går att stänga delar av och/eller hela projekt samt aktiviteter för fortsatt registrering.</t>
  </si>
  <si>
    <t>E-2.07</t>
  </si>
  <si>
    <t>Det går att hantera timprislistor per kategori och att skapa specifik prislista per kund/kundgrupp/projekt.</t>
  </si>
  <si>
    <t>E-2.08</t>
  </si>
  <si>
    <t xml:space="preserve">Det går att lägga upp budget per projekt. </t>
  </si>
  <si>
    <t>E-2.09</t>
  </si>
  <si>
    <t>Det går att registrera användare, till exempel projektledare/linjechef/motsvarande, som ska godkänna tidrapporterna.</t>
  </si>
  <si>
    <t>E-2.10</t>
  </si>
  <si>
    <t>Det går att dela upp ett projekt i en hierarkisk struktur, WBS (Work Breakdown Structure) med minst två nivåer.</t>
  </si>
  <si>
    <t>E-2.11</t>
  </si>
  <si>
    <t>Det går att ha olika finansiärer på olika delprojekt inom ett huvudprojekt.</t>
  </si>
  <si>
    <t>E-2.12</t>
  </si>
  <si>
    <t>Det går att skapa och lagra en tim- och kostnadsbudget för varje del i projektstrukturen.</t>
  </si>
  <si>
    <t>E-2.13</t>
  </si>
  <si>
    <t>Det går att ta fram utdata som visar all information kopplad till ett projekt och dess delar.</t>
  </si>
  <si>
    <t>E-2.14</t>
  </si>
  <si>
    <t>Projekt kan ha minst följande status; pågående och avslutat.</t>
  </si>
  <si>
    <t>E-2.15</t>
  </si>
  <si>
    <t>Det går att registrera flera finansiärer av ett projekt genom att ange hur stor andel var och en ska finansiera.</t>
  </si>
  <si>
    <t>E-3</t>
  </si>
  <si>
    <t>Skapa, ändra och avsluta resurser</t>
  </si>
  <si>
    <t>E-3.01</t>
  </si>
  <si>
    <t>Det går att registrera olika typer och kategorier av resurser.</t>
  </si>
  <si>
    <t>E-3.02</t>
  </si>
  <si>
    <t>Det går att stänga resurser och resursgrupper för tidrapportering.</t>
  </si>
  <si>
    <t>E-3.03</t>
  </si>
  <si>
    <t>Det går att integrera anställningsuppgifter och resurser. Avropas som en Option eller Anpassning.</t>
  </si>
  <si>
    <t>E-4</t>
  </si>
  <si>
    <t>Rapportera tid</t>
  </si>
  <si>
    <t>E-4.01</t>
  </si>
  <si>
    <t>Tidrapporteringen stöds av ett schema som visar den förväntade arbetstiden per dag för en person</t>
  </si>
  <si>
    <t>E-4.02</t>
  </si>
  <si>
    <t>Det går att skapa påminnelser vid saknad tidrapport.</t>
  </si>
  <si>
    <t>E-4.03</t>
  </si>
  <si>
    <t>Det går att kunna kopiera senaste rapporterade vecka och använda den som underlag för tidrapportering. Eller annan lösning så att den som tidrapporterar som förslag får upp sina senast rapporterade aktiviteter som underlag för ny periods tidrapport.</t>
  </si>
  <si>
    <t>E-4.04</t>
  </si>
  <si>
    <t>Tjänsten visar överskridande/underskridande av tid per dag/vecka</t>
  </si>
  <si>
    <t>E-4.05</t>
  </si>
  <si>
    <t>Det går att göra avstämning mot normaltid</t>
  </si>
  <si>
    <t>E-4.06</t>
  </si>
  <si>
    <t xml:space="preserve">Tid kan rapporteras per dag. </t>
  </si>
  <si>
    <t>E-4.07</t>
  </si>
  <si>
    <t>Det går att ange tid i timmar och i 100-delar av timme.</t>
  </si>
  <si>
    <t>E-4.08</t>
  </si>
  <si>
    <t>Det går att rapportera tid för annan resurs/grupp av resurser, om man har behörighet för det.</t>
  </si>
  <si>
    <t>E-4.09</t>
  </si>
  <si>
    <t>Det går att följa sina tidsrapporters status.</t>
  </si>
  <si>
    <t>E-4.10</t>
  </si>
  <si>
    <t>Följande information finns minst med i tidrapporteringsbild: 
- vilken period som avses
- projekt/delprojekt/aktivitet med registrerade antal timmar per dag
- summering per dag eller vecka.</t>
  </si>
  <si>
    <t>E-4.11</t>
  </si>
  <si>
    <t>När tidrapport avvisas skickas tidrapporten elektroniskt tillbaka till berörd person för rättelse.</t>
  </si>
  <si>
    <t>E-4.12</t>
  </si>
  <si>
    <t>Det går att rätta tidrapport som godkänts men inte bokförts.</t>
  </si>
  <si>
    <t>E-5</t>
  </si>
  <si>
    <t>Kontrollera och attestera tid</t>
  </si>
  <si>
    <t>E-5.01</t>
  </si>
  <si>
    <t>Projektuppföljning kan göras per projekttyp.</t>
  </si>
  <si>
    <t>E-5.02</t>
  </si>
  <si>
    <t>Rapporterade timmar kan attesteras av olika personer beroende på aktuellt regelverk per projekt/motsvarande.</t>
  </si>
  <si>
    <t>E-5.03</t>
  </si>
  <si>
    <t>Det går att skapa påminnelser vid saknad attest av tidrapporter.</t>
  </si>
  <si>
    <t>E-5.04</t>
  </si>
  <si>
    <t>Det går att skapa Rapporter avseende saknade tidrapporter och/eller attester av tidrapporter.</t>
  </si>
  <si>
    <t>E-5.05</t>
  </si>
  <si>
    <t>Tidrapportering som utförs och godkänns/attesteras i ett separat Försystem kan integreras till Tjänsten. Avropas som en Anpassning.</t>
  </si>
  <si>
    <t>E-6</t>
  </si>
  <si>
    <t>Följa upp</t>
  </si>
  <si>
    <t>E-6.01</t>
  </si>
  <si>
    <t>Det går att få ut Rapport över debiteringsgrad per resurs och resursgrupp.</t>
  </si>
  <si>
    <t>F</t>
  </si>
  <si>
    <t>Redovisning, bokföring och bokslut</t>
  </si>
  <si>
    <t>F-0.01</t>
  </si>
  <si>
    <t>Tjänsten har funktionalitet som stödjer den process som beskrivs i förfrågningsunderlag, avsnitt 3.6</t>
  </si>
  <si>
    <t>F-1</t>
  </si>
  <si>
    <t>Skapa, ändra och avsluta gemensamma register</t>
  </si>
  <si>
    <t>F-1.01</t>
  </si>
  <si>
    <t>Automatkontering (fördelningar) kan ske direkt vid registrering av transaktioner.</t>
  </si>
  <si>
    <t>F-1.02</t>
  </si>
  <si>
    <t>Automatkonteringar (fördelningar) kan skapas baserade på konto eller konto och koddel i kombination.</t>
  </si>
  <si>
    <t>F-1.03</t>
  </si>
  <si>
    <t>Det går att schemalägga automatkonteringar.</t>
  </si>
  <si>
    <t>F-1.04</t>
  </si>
  <si>
    <t>Grunddata kan löpande integreras till Försystem. Avropas som option eller Anpassning.</t>
  </si>
  <si>
    <t>F-2</t>
  </si>
  <si>
    <t>Bokföra</t>
  </si>
  <si>
    <t>F-2.01</t>
  </si>
  <si>
    <t>Det går att registrera och spara verifikationstexter med minst 30 tecken per transaktionsrad.</t>
  </si>
  <si>
    <t>F-2.02</t>
  </si>
  <si>
    <t>Sambandskontroller mellan Koddelar kan ske vid registrering.</t>
  </si>
  <si>
    <t>F-2.03</t>
  </si>
  <si>
    <t>Det finns inbyggda datumkontroller av registrering mot stängda perioder.</t>
  </si>
  <si>
    <t>F-2.04</t>
  </si>
  <si>
    <t>Det går att läsa in bokföringsorder via fil (Excel eller motsvarande format).</t>
  </si>
  <si>
    <t>F-2.05</t>
  </si>
  <si>
    <t>Det går att skapa regelverk som signalerar för till exempel höga belopp eller ändringar i register.</t>
  </si>
  <si>
    <t>F-2.06</t>
  </si>
  <si>
    <t>På bokförd transaktion ska man kunna ange att rättning genomförts.</t>
  </si>
  <si>
    <t>F-2.07</t>
  </si>
  <si>
    <t>Registrerade transaktioner kan i efterhand kompletteras med anteckningar eller bilagor.</t>
  </si>
  <si>
    <t>F-2.08</t>
  </si>
  <si>
    <t>Det går att tillämpa ett Arbetsflöde med Tvåhandsprincip för att göra en bokföringsorder.</t>
  </si>
  <si>
    <t>F-2.09</t>
  </si>
  <si>
    <t>Det går att registrera och spara verifikationstexter med minst 50 tecken per transaktionsrad.</t>
  </si>
  <si>
    <t>F-2.10</t>
  </si>
  <si>
    <t>Det går att använda konteringsmallar</t>
  </si>
  <si>
    <t>F-2.11</t>
  </si>
  <si>
    <t>Det är går att vid registrering av verifikat: spara (parkera) verifikatet, gå ur formuläret (registreringsbilden) och sedan komma tillbaka för att slutföra registreringen.</t>
  </si>
  <si>
    <t>F-2.12</t>
  </si>
  <si>
    <t>Det går att använda antalsredovisning i samband med registrering och inläsning av transaktioner.</t>
  </si>
  <si>
    <t>F-2.13</t>
  </si>
  <si>
    <t>Det går att integrera bokföringstransaktioner från Försystem. Avropas som en option eller Anpassning.</t>
  </si>
  <si>
    <t>F-3</t>
  </si>
  <si>
    <t>Genomföra periodavslut</t>
  </si>
  <si>
    <t>F-3.01</t>
  </si>
  <si>
    <t>Det går att periodisera transaktioner över minst tolv (12) månader (även mellan bokföringsår).</t>
  </si>
  <si>
    <t>F-3.02</t>
  </si>
  <si>
    <t>Det går att linjärt periodisera transaktioner genom att endast ange startmånad och slutmånad med automatisk utfördelning över månaderna.</t>
  </si>
  <si>
    <t>F-3.03</t>
  </si>
  <si>
    <t>Det går att periodisera transaktioner manuellt med olika belopp per månad.</t>
  </si>
  <si>
    <t>F-3.04</t>
  </si>
  <si>
    <t>Vid periodisering fördelas belopp totalt utan restbelopp (ören), även efter valutaomvandling.</t>
  </si>
  <si>
    <t>F-3.05</t>
  </si>
  <si>
    <t>Det finns funktion som automatiskt kan vända interimsposter i nästkommande period.</t>
  </si>
  <si>
    <t>F-4</t>
  </si>
  <si>
    <t>Ta fram rapporter och gör bokslut</t>
  </si>
  <si>
    <t>F-4.01</t>
  </si>
  <si>
    <t>Det går att lägga upp stående bokföringsorder med möjlighet till automatisk reversering i kommande perioder.</t>
  </si>
  <si>
    <t>F-4.02</t>
  </si>
  <si>
    <t>Rapportfunktionalitet för att skapa och förändra redovisningsrapporter finns.</t>
  </si>
  <si>
    <t>F-4.03</t>
  </si>
  <si>
    <t>Det går att styra vilka kolumn- och radval som ska ingå i en redovisningsrapport</t>
  </si>
  <si>
    <t>F-4.04</t>
  </si>
  <si>
    <t>Det går att välja olika storlekar på belopp i rapporter, SEK, KSEK och MSEK.</t>
  </si>
  <si>
    <t>F-4.05</t>
  </si>
  <si>
    <t>Det går att läsa ut data till Excel eller motsvarande i beräkningsbara format.</t>
  </si>
  <si>
    <t>F-4.06</t>
  </si>
  <si>
    <t>Det går att ta fram och exportera filer till Hermes.</t>
  </si>
  <si>
    <t>F-4.07</t>
  </si>
  <si>
    <t>Det går att rätta felaktigt bokfört verifikat genom att det skapas ett rättningsverifikat med omvänd kontering.</t>
  </si>
  <si>
    <t>F-4.08</t>
  </si>
  <si>
    <t>Det går att registrera bokföringsorder och läsa in bokföringstransaktioner med mer än 10000 konteringsrader.</t>
  </si>
  <si>
    <t>F-4.09</t>
  </si>
  <si>
    <t>Det går att hantera tolv (12) månatliga redovisningsperioder/månader och minst en (1) omföringsperiod (för specifika bokslutsbokningar)</t>
  </si>
  <si>
    <t>F-4.10</t>
  </si>
  <si>
    <t>Det går att arbeta med valfritt antal perioder öppna parallellt, även över bokföringsår.</t>
  </si>
  <si>
    <t>F-4.11</t>
  </si>
  <si>
    <t>Det går att överföra utgående balans (UB) till ingående balans (IB) vid årsskifte och på flera valfria kodkombinationer.</t>
  </si>
  <si>
    <t>F-4.12</t>
  </si>
  <si>
    <t>Det går att göra manuella rättningar av IB.</t>
  </si>
  <si>
    <t>F-4.13</t>
  </si>
  <si>
    <t>Det går att ta fram en Rapport för skattedeklaration</t>
  </si>
  <si>
    <t>F-4.14</t>
  </si>
  <si>
    <t>Det går att rapportera skattedeklaration via fil till Skatteverket</t>
  </si>
  <si>
    <t>F-5</t>
  </si>
  <si>
    <t>Ta fram interna rapporter</t>
  </si>
  <si>
    <t>F-5.01</t>
  </si>
  <si>
    <t>Det går att söka transaktioner på beloppsintervaller, periodintervaller och datumintervaller var för sig eller i valfri kombination.</t>
  </si>
  <si>
    <t>F-5.02</t>
  </si>
  <si>
    <t>Det går att söka transaktioner på verifikationsnummer, bokföringsdatum, registreringsdatum och verifikationstyp var för sig eller i valfri kombination.</t>
  </si>
  <si>
    <t>F-5.03</t>
  </si>
  <si>
    <t>Det går att söka transaktioner per Användare</t>
  </si>
  <si>
    <t>F-5.04</t>
  </si>
  <si>
    <t>Följande information kan visas på Rapporter: 
- Användare
- datum
- tid
- urvalskriterier
- Företag.</t>
  </si>
  <si>
    <t>G</t>
  </si>
  <si>
    <t>Budget och prognos</t>
  </si>
  <si>
    <t>G-0.01</t>
  </si>
  <si>
    <t>Tjänsten har funktionalitet som stödjer den process som beskrivs i förfrågningsunderlag, avsnitt 3.7</t>
  </si>
  <si>
    <t>G-1</t>
  </si>
  <si>
    <t>Läsa ut ackumulerat utfall</t>
  </si>
  <si>
    <t>G-1.01</t>
  </si>
  <si>
    <t>Det går att ta fram utdata från huvudboken för export till Försystem. Avropas som en option eller Anpassning.</t>
  </si>
  <si>
    <t>G-1.02</t>
  </si>
  <si>
    <t>Det går att läsa ut ackumulerat och periodiskt utfall för export till Försystem. Avropas som en option eller Anpassning.</t>
  </si>
  <si>
    <t>G-2</t>
  </si>
  <si>
    <t>Registrera eller läsa in budget</t>
  </si>
  <si>
    <t>G-2.01</t>
  </si>
  <si>
    <t>Det går att registrera budget på valfri kombination av Koddelar.</t>
  </si>
  <si>
    <t>G-2.02</t>
  </si>
  <si>
    <t>Det går att registrera antal, inte bara belopp.</t>
  </si>
  <si>
    <t>G-2.03</t>
  </si>
  <si>
    <t>Det går att registrera olika budgetar och prognoser parallellt.</t>
  </si>
  <si>
    <t>G-2.04</t>
  </si>
  <si>
    <t>Det går att periodisera budget baserad på lika 12:e delar samt enligt andra periodiseringsnycklar över tiden.</t>
  </si>
  <si>
    <t>G-2.05</t>
  </si>
  <si>
    <t>Det går att registrera flerårsbudget/prognos.</t>
  </si>
  <si>
    <t>G-2.06</t>
  </si>
  <si>
    <t xml:space="preserve">Budgetvärden kan importeras och användas vid till exempel uppföljning och prognoser. </t>
  </si>
  <si>
    <t>G-3</t>
  </si>
  <si>
    <t>Ta fram rapporter och göra jämförelser</t>
  </si>
  <si>
    <t>G-3.01</t>
  </si>
  <si>
    <t>Det går att presentera sammanställningar som jämför utfall med budget och/eller prognos.</t>
  </si>
  <si>
    <t>G-3.02</t>
  </si>
  <si>
    <t>Det går att ta fram jämförelser med olika versioner av budgetar och prognoser.</t>
  </si>
  <si>
    <t>H</t>
  </si>
  <si>
    <t>Utdata och rapporter</t>
  </si>
  <si>
    <t>H-0.01</t>
  </si>
  <si>
    <t>Tjänsten har funktionalitet som stödjer den process som beskrivs i förfrågningsunderlag, avsnitt 3.8</t>
  </si>
  <si>
    <t>H-1</t>
  </si>
  <si>
    <t>Generell funktionalitet</t>
  </si>
  <si>
    <t>H-1.01</t>
  </si>
  <si>
    <t xml:space="preserve">Det går att ta fram utdata på alla typer av transaktioner, direkta och indirekta Koddelar, perioder, datum och kombinationer av dessa. </t>
  </si>
  <si>
    <t>H-1.02</t>
  </si>
  <si>
    <t>Sökning med gemener och versaler ger samma resultat, sökfunktionen är inte skiftlägeskänslig.</t>
  </si>
  <si>
    <t>H-1.03</t>
  </si>
  <si>
    <t>Tjänsten innehåller minst nedanstående standardrapporter:
- Använda verifikationsnummer
- Råbalans
- Kontoplan
- Kontogrupper
- Begreppsvärden
- Felkonterade verifikationer
- Villkor/fördelningsregler för automatkontering
- Ankomstregistrerade leverantörsfakturor.</t>
  </si>
  <si>
    <t>H-1.04</t>
  </si>
  <si>
    <t>Myndighet kan vid Avrop definiera upp till 20 kundunika Rapporter, som ingår i leverans och Införandeprojekt.</t>
  </si>
  <si>
    <t>H-1.05</t>
  </si>
  <si>
    <t>Det går att spara urval och frågor, som användarens egna eller för samtliga.</t>
  </si>
  <si>
    <t>H-1.06</t>
  </si>
  <si>
    <t xml:space="preserve">Det går att göra beräkningar i Rapporter för att skapa och presentera nyckeltal. </t>
  </si>
  <si>
    <t>H-1.07</t>
  </si>
  <si>
    <t>Det går att ta fram utdata i realtid.</t>
  </si>
  <si>
    <t>H-1.08</t>
  </si>
  <si>
    <t>Det går att spara utdata på fil eller välja att skriva ut.</t>
  </si>
  <si>
    <t>H-1.09</t>
  </si>
  <si>
    <t>Det går att presentera utdata på skärmen.</t>
  </si>
  <si>
    <t>H-1.10</t>
  </si>
  <si>
    <t xml:space="preserve">Det går att presentera utdata grafiskt. </t>
  </si>
  <si>
    <t>H-1.11</t>
  </si>
  <si>
    <t xml:space="preserve">Det går att söka med hjälp av  "type ahead" och/eller "wildcard" i alla datafält. </t>
  </si>
  <si>
    <t>I-0.01</t>
  </si>
  <si>
    <t>Leverantören tillhandahåller Tjänsten enligt beskrivningar i förfrågningsunderlag, avsnitt 4.</t>
  </si>
  <si>
    <t>Införandeprojekt</t>
  </si>
  <si>
    <t>I-1.01</t>
  </si>
  <si>
    <t xml:space="preserve">Leverantören tillhandahåller Införandeprojekt för etablering av Tjänsten som beskrivs i förfrågningsunderlagets avsnitt </t>
  </si>
  <si>
    <t>I-2.01</t>
  </si>
  <si>
    <t xml:space="preserve">All Myndighetens data kan exporteras från tjänsten. </t>
  </si>
  <si>
    <t>I-2.02</t>
  </si>
  <si>
    <t>Leverantören lämnar på Myndighets begäran förslag på migreringsplan till myndigheten. Planen beskriver de tekniska förutsättningar som gäller inklusive vilket sätt data ska vara strukturerat för import genom att specificera tillgängliga fält, fältlängder och formateringskrav.</t>
  </si>
  <si>
    <t>I-2.03</t>
  </si>
  <si>
    <t>Migreringsplanen innehåller förslag på tider, aktiviteter, resurser, ansvarsfördelning och viktiga milstolpar.</t>
  </si>
  <si>
    <t>I-2.04</t>
  </si>
  <si>
    <t xml:space="preserve">Då import kan behöva göras om kan Leverantören, på Myndighetens begäran, återställa och radera informationen i tjänsten inför en ny import. </t>
  </si>
  <si>
    <t>I-2.05</t>
  </si>
  <si>
    <t>I-2.06</t>
  </si>
  <si>
    <t>Leverantören kan vara behjälplig och tillhandahålla extraherad information med kort varsel vid migrering, senast inom två veckor från att myndigheten begär ut export.</t>
  </si>
  <si>
    <t>I-2.07</t>
  </si>
  <si>
    <t xml:space="preserve">När information överförs till och från Myndigheten över internet sker det på ett säkert sätt (krypterat och åtkomstskyddat). </t>
  </si>
  <si>
    <t>I-2.08</t>
  </si>
  <si>
    <t xml:space="preserve">Då Myndigheten har färdigställt en migrering kan Leverantören, på begäran av Myndigheten, irreversibelt radera all myndighetens data ur samtliga miljöer. </t>
  </si>
  <si>
    <t>Integration mellan myndighetens system</t>
  </si>
  <si>
    <t>I-3.01</t>
  </si>
  <si>
    <t xml:space="preserve">Det går att importera och exportera information ur Tjänsten och skapa integrationer med separata system och lösningar. </t>
  </si>
  <si>
    <t>I-3.02</t>
  </si>
  <si>
    <t>I-3.03</t>
  </si>
  <si>
    <t>Myndigheten kan välja tidpunkt och intervall för när information från integrerade system kan läsas in eller exporteras.</t>
  </si>
  <si>
    <t>I-3.04</t>
  </si>
  <si>
    <t>Tjänsten kan utväxla data (ladda upp och ladda ner filer) med transportprotokollet SFTP</t>
  </si>
  <si>
    <t>I-3.05</t>
  </si>
  <si>
    <t xml:space="preserve">De formatspecifikationer och överföringsprotokoll som används vid systemintegrationer ska i första hand baseras på öppna och fritt tillgängliga standarder. </t>
  </si>
  <si>
    <t>I-3.06</t>
  </si>
  <si>
    <t>I avsaknad av öppna och fritt tillgängliga standarder inom det aktuella området tillämpas principen om att det mottagande systemet väljer vilket format och överföringssätt som ska användas vid systemintegrationer.</t>
  </si>
  <si>
    <t>I-3.07</t>
  </si>
  <si>
    <t>I-4.01</t>
  </si>
  <si>
    <t>Leverantören har en utpekad kontaktperson för informationssäkerhetsrelaterade frågor.</t>
  </si>
  <si>
    <t>I-4.02</t>
  </si>
  <si>
    <t>Rapportering av incidenter sker direkt till Avropande myndighet och om Avropande myndighet ger sitt medgivande även till Myndigheten för samhällsskydd och beredskap (MSB) eller en framtida dataskyddsmyndighet utan att detta bryter den affärsmässiga sekretessen mellan Leverantören och myndigheten.</t>
  </si>
  <si>
    <t>I-4.03</t>
  </si>
  <si>
    <t>Leverantören ansvarar för att utforma tjänsten så att den inte inkräktar på Avropande myndighets möjligheter att leva upp till Personuppgiftslagen (SFS 1998:204) och övriga lagar, förordningar och rekommendationer inom detta område.</t>
  </si>
  <si>
    <t>I-4.04</t>
  </si>
  <si>
    <t>Leverantören arbetar systematiskt med katastrofberedskap och har en dokumenterad plan för kontinuitetshantering som gör att tjänsten vid större oplanerat avbrott åter kan vara i drift och tillgänglig för användarna inom 48 timmar</t>
  </si>
  <si>
    <t>I-4.05</t>
  </si>
  <si>
    <t>Vid arkivering av Räkenskapsinformation beaktas kraven på åtkomst och läsbarhet enligt Förordning (2000:606) om myndigheters bokföring samt enligt Riksarkivets föreskrifter</t>
  </si>
  <si>
    <t>I-4.06</t>
  </si>
  <si>
    <t>Gallring kan genomföras i systemet eller tjänsten enligt överenskomna rutiner och enligt myndighetens gallringsbeslut. Gallringen ska leda till att handlingar raderas irreversibelt</t>
  </si>
  <si>
    <t>I-4.07</t>
  </si>
  <si>
    <t>Elektroniska dokument lagras i inkommet och utgående format i enlighet med Riksarkivets föreskrifter</t>
  </si>
  <si>
    <t>I-4.08</t>
  </si>
  <si>
    <t>I-4.09</t>
  </si>
  <si>
    <t>Tjänsten har ett gränssnitt för återsökning och visning av elektroniska dokument i originalformat.</t>
  </si>
  <si>
    <t>I-4.10</t>
  </si>
  <si>
    <t>Användare kan tilldelas en eller flera Roller som styr åtkomst och Behörighet till data och resurser</t>
  </si>
  <si>
    <t>I-4.11</t>
  </si>
  <si>
    <t>I-4.12</t>
  </si>
  <si>
    <t>Systemadministratör kan lägga till, ändra och ta bort Användare, Behörighetsinställningar och roller kopplade till Användare.</t>
  </si>
  <si>
    <t>I-4.13</t>
  </si>
  <si>
    <t>Alla användarkonton har en unik identitet konstant över tiden som inte får återanvändas.</t>
  </si>
  <si>
    <t>I-4.14</t>
  </si>
  <si>
    <t>Tjänsten har funktioner för import för att administrera många Användare på samma gång, till exempel:
- Skapa nya Användare 
- Ändra Användare
- Inaktivera Användare</t>
  </si>
  <si>
    <t>I-4.15</t>
  </si>
  <si>
    <t>Systemadministratör kan ange vilka Aviseringar en Användare har Behörighet att välja mellan</t>
  </si>
  <si>
    <t>I-4.16</t>
  </si>
  <si>
    <t>I-4.17</t>
  </si>
  <si>
    <t>Systemadministratör kan inaktivera en Användare utan att ta bort den</t>
  </si>
  <si>
    <t>I-4.18</t>
  </si>
  <si>
    <t>I-4.19</t>
  </si>
  <si>
    <t xml:space="preserve">Åtkomst till Tjänsten kan ske via Stark autentisering </t>
  </si>
  <si>
    <t>I-4.20</t>
  </si>
  <si>
    <t>I-4.21</t>
  </si>
  <si>
    <t xml:space="preserve">Avropande myndighets Användare kan autentiseras i Tjänsten via SSO (Single-Sign-On) mot tredje part via SAML 2.0 </t>
  </si>
  <si>
    <t>I-4.22</t>
  </si>
  <si>
    <t>Tjänsten kan kopplas mot valfri användarkatalog för Autentisering och Auktorisering via LDAP. Avropas som en anpassning.</t>
  </si>
  <si>
    <t>I-4.23</t>
  </si>
  <si>
    <t>Tjänsten kan kopplas mot Microsoft Active Directory för Autentisering och Auktorisering. Avropas som en anpassning.</t>
  </si>
  <si>
    <t>I-4.24</t>
  </si>
  <si>
    <t xml:space="preserve">All media i Tjänsten (inte bara hårddiskar utan även CD, DVD, band, mm) rensas från data med godkänd metod alternativt förstörs mekaniskt när den inte längre behövs. </t>
  </si>
  <si>
    <t>I-4.25</t>
  </si>
  <si>
    <t>Data lagras på minst två geografiskt skilda platser samt  i enlighet med tillämpbara lagar.</t>
  </si>
  <si>
    <t>I-4.26</t>
  </si>
  <si>
    <t>Användare med behörighet kan söka i loggar. Sökningar och filtreringar kan ske baserat på minst användaridentitet, händelse, tids- och datumangivelser.</t>
  </si>
  <si>
    <t>I-4.27</t>
  </si>
  <si>
    <t>I-4.28</t>
  </si>
  <si>
    <t>Alla händelser i Tjänsten är spårbara. Det går således att spåra (i loggar) alla former av ändringar av relevant information (skapa, uppdatera, ta bort etcetera).</t>
  </si>
  <si>
    <t>I-4.29</t>
  </si>
  <si>
    <t>I-4.30</t>
  </si>
  <si>
    <t>I-4.31</t>
  </si>
  <si>
    <t>I-4.32</t>
  </si>
  <si>
    <t>I-4.33</t>
  </si>
  <si>
    <t>Leverantören tillhandahåller skydd av Tjänsten avseende minst:
- Fysiskt intrång i lokal som används för drift av Tjänsten (gäller vid Drifttjänst och Molntjänst)
- Dataintrång
- Skadlig kod
- Avlyssning
- Överbelastningsattack</t>
  </si>
  <si>
    <t>I-4.34</t>
  </si>
  <si>
    <t>Leverantören bedriver fortlöpande utveckling av Tjänsten med hänsyn tagen till OWASP Top 10</t>
  </si>
  <si>
    <t>I-5.01</t>
  </si>
  <si>
    <t>Leverantören arbetar enligt etablerat ramverk/standard för leverans, support och förvaltning, såsom ITIL eller motsvarande.</t>
  </si>
  <si>
    <t>I-5.02</t>
  </si>
  <si>
    <t>Systemdokumentation och räkenskapsinformation</t>
  </si>
  <si>
    <t>I-6.01</t>
  </si>
  <si>
    <t>Leverantören tillhandahåller en Systemdokumentation med beskrivningar, instruktioner, och annan dokumentation som gör det möjligt att förstå hur Tjänsten är uppbyggd</t>
  </si>
  <si>
    <t>I-6.02</t>
  </si>
  <si>
    <t>I-7.01</t>
  </si>
  <si>
    <t>Hjälpfunktion finns tillgänglig för Användare i Tjänsten</t>
  </si>
  <si>
    <t>I-7.02</t>
  </si>
  <si>
    <t>Samtliga inmatningsfält går att nå via tabulering eller retur</t>
  </si>
  <si>
    <t>I-7.03</t>
  </si>
  <si>
    <t>Användare kan söka i hjälpfunktion</t>
  </si>
  <si>
    <t>I-7.04</t>
  </si>
  <si>
    <t>Alla hjälptexter för Användare finns på svenska</t>
  </si>
  <si>
    <t>I-7.05</t>
  </si>
  <si>
    <t>Alla hjälptexter för Användare finns på engelska</t>
  </si>
  <si>
    <t>I-7.06</t>
  </si>
  <si>
    <t>Användargränssnittet finns på svenska</t>
  </si>
  <si>
    <t>I-7.07</t>
  </si>
  <si>
    <t>Användargränssnittet finns på engelska</t>
  </si>
  <si>
    <t>I-7.08</t>
  </si>
  <si>
    <t>Meddelanden till Användare finns på svenska</t>
  </si>
  <si>
    <t>I-7.09</t>
  </si>
  <si>
    <t>Meddelanden till Användare finns på engelska</t>
  </si>
  <si>
    <t>I-7.10</t>
  </si>
  <si>
    <t>I-7.11</t>
  </si>
  <si>
    <t>Tjänsten påverkar inte funktionen för andra produkter, inklusive hjälpmedel för tillgänglighet, som körs på klienten förutsatt att dessa är utvecklade och implementerade enligt föreskrifter från leverantören av aktuell klients operativsystem.</t>
  </si>
  <si>
    <t>I-7.12</t>
  </si>
  <si>
    <t>Samtliga funktioner i Tjänsten kan utföras med tangentbord</t>
  </si>
  <si>
    <t>I-7.13</t>
  </si>
  <si>
    <t>I-7.14</t>
  </si>
  <si>
    <t>Myndighet kan definiera default-värden som automatiskt initieras i fastställda fält</t>
  </si>
  <si>
    <t>I-7.15</t>
  </si>
  <si>
    <t>I-7.16</t>
  </si>
  <si>
    <t>I-7.17</t>
  </si>
  <si>
    <t>Leverantören ansvarar för att kontinuerligt uppdatera stöd för nya versioner samt, vid det fall en given webbläsare inte längre stöds, avisera detta skriftligen till Avropande myndighet med framförhållning.</t>
  </si>
  <si>
    <t>I-7.18</t>
  </si>
  <si>
    <t>Tjänstens gränssnitt är, med undantag för systemadministration som till exempel behörighetshantering och parametersättning, helt webbaserad.</t>
  </si>
  <si>
    <t>I-7.19</t>
  </si>
  <si>
    <t>Tjänsten kan användas utan någon form av installation av tredjeparts programvara (med tredjeparts programvara avses inte operativsystem, webbläsare samt pdf-läsare).</t>
  </si>
  <si>
    <t/>
  </si>
  <si>
    <t>Vikt</t>
  </si>
  <si>
    <t>Poängsumma området</t>
  </si>
  <si>
    <t>Betyg området</t>
  </si>
  <si>
    <t>Område</t>
  </si>
  <si>
    <t>Poäng CGI Sverige AB</t>
  </si>
  <si>
    <t>Poäng Visma Enterprise AB</t>
  </si>
  <si>
    <t>Betyg CGI Sverige AB</t>
  </si>
  <si>
    <t>Betyg Visma Enterprise AB</t>
  </si>
  <si>
    <t>Betyg kravet</t>
  </si>
  <si>
    <t>i upphandlingen</t>
  </si>
  <si>
    <t>Möjligt betyg</t>
  </si>
  <si>
    <t>Resp betyg</t>
  </si>
  <si>
    <t>Minusbetyg bör till ska</t>
  </si>
  <si>
    <t>Minskat möjligt</t>
  </si>
  <si>
    <t>totalbetyg</t>
  </si>
  <si>
    <t>Minusbetyg CGI Sverige AB</t>
  </si>
  <si>
    <t>Minusetyg Visma Enterprise AB</t>
  </si>
  <si>
    <t>värderingen</t>
  </si>
  <si>
    <t>i utvärderingen av upphandlingen</t>
  </si>
  <si>
    <t>Minskat betyg till avropsut-</t>
  </si>
  <si>
    <t>Maximalt betyg</t>
  </si>
  <si>
    <t>Betyg CGI</t>
  </si>
  <si>
    <t>Betyg Visma</t>
  </si>
  <si>
    <t>Svarsavstämning</t>
  </si>
  <si>
    <t>Avropande myndighet äger rätt att ändra maximalt tio (10) av ramavtalets bör-krav till ska-krav i sitt avrop för att tillgodose speciella verksamhetskrav. Ändring av krav på detta sätt får inte göras så att de grundläggande principerna för offentlig upphandling inte uppfylls. Se vidare Vägledning för avrop avsnitt 7.3.2</t>
  </si>
  <si>
    <t>Leverantör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</si>
</sst>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000"/>
    <numFmt numFmtId="166" formatCode="0.0000"/>
  </numFmts>
  <fonts count="17" x14ac:knownFonts="1">
    <font>
      <sz val="11"/>
      <color theme="1"/>
      <name val="Arial"/>
      <family val="2"/>
      <scheme val="minor"/>
    </font>
    <font>
      <sz val="11"/>
      <color theme="1"/>
      <name val="Arial"/>
      <family val="2"/>
      <scheme val="minor"/>
    </font>
    <font>
      <sz val="10"/>
      <color theme="1"/>
      <name val="Arial"/>
      <family val="2"/>
      <scheme val="minor"/>
    </font>
    <font>
      <b/>
      <sz val="10"/>
      <color theme="1"/>
      <name val="Arial"/>
      <family val="2"/>
      <scheme val="minor"/>
    </font>
    <font>
      <sz val="12"/>
      <color theme="1"/>
      <name val="Arial"/>
      <family val="2"/>
      <scheme val="minor"/>
    </font>
    <font>
      <b/>
      <sz val="14"/>
      <color theme="1"/>
      <name val="Arial"/>
      <family val="2"/>
      <scheme val="minor"/>
    </font>
    <font>
      <sz val="8"/>
      <color theme="1"/>
      <name val="Arial"/>
      <family val="2"/>
      <scheme val="minor"/>
    </font>
    <font>
      <sz val="10"/>
      <name val="Arial"/>
      <family val="2"/>
    </font>
    <font>
      <b/>
      <sz val="20"/>
      <color theme="1"/>
      <name val="Arial"/>
      <family val="2"/>
      <scheme val="minor"/>
    </font>
    <font>
      <sz val="10"/>
      <color theme="1"/>
      <name val="Arial"/>
      <family val="2"/>
    </font>
    <font>
      <b/>
      <i/>
      <sz val="10"/>
      <color theme="1"/>
      <name val="Arial"/>
      <family val="2"/>
      <scheme val="minor"/>
    </font>
    <font>
      <b/>
      <sz val="10"/>
      <color rgb="FFFF0000"/>
      <name val="Arial"/>
      <family val="2"/>
      <scheme val="minor"/>
    </font>
    <font>
      <b/>
      <i/>
      <sz val="10"/>
      <name val="Arial"/>
      <family val="2"/>
      <scheme val="minor"/>
    </font>
    <font>
      <b/>
      <sz val="10"/>
      <name val="Arial"/>
      <family val="2"/>
      <scheme val="minor"/>
    </font>
    <font>
      <sz val="10"/>
      <name val="Arial"/>
      <family val="2"/>
      <scheme val="minor"/>
    </font>
    <font>
      <b/>
      <sz val="11"/>
      <color theme="1"/>
      <name val="Arial"/>
      <family val="2"/>
      <scheme val="minor"/>
    </font>
    <font>
      <b/>
      <sz val="10"/>
      <color theme="1"/>
      <name val="Arial"/>
      <family val="2"/>
    </font>
  </fonts>
  <fills count="20">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rgb="FFFFFF99"/>
        <bgColor rgb="FFFFFF99"/>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rgb="FFFF99FF"/>
        <bgColor indexed="64"/>
      </patternFill>
    </fill>
    <fill>
      <patternFill patternType="solid">
        <fgColor rgb="FFFFCCFF"/>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CCFF99"/>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2" tint="-0.249977111117893"/>
        <bgColor indexed="64"/>
      </patternFill>
    </fill>
  </fills>
  <borders count="26">
    <border>
      <left/>
      <right/>
      <top/>
      <bottom/>
      <diagonal/>
    </border>
    <border>
      <left style="thin">
        <color rgb="FF969696"/>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right/>
      <top style="thin">
        <color rgb="FF969696"/>
      </top>
      <bottom style="thin">
        <color rgb="FF969696"/>
      </bottom>
      <diagonal/>
    </border>
    <border>
      <left/>
      <right style="thin">
        <color rgb="FF969696"/>
      </right>
      <top/>
      <bottom style="thin">
        <color rgb="FF969696"/>
      </bottom>
      <diagonal/>
    </border>
    <border>
      <left/>
      <right style="thin">
        <color rgb="FF969696"/>
      </right>
      <top style="thin">
        <color rgb="FF96969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969696"/>
      </left>
      <right/>
      <top/>
      <bottom style="thin">
        <color rgb="FF969696"/>
      </bottom>
      <diagonal/>
    </border>
    <border>
      <left style="thin">
        <color rgb="FF969696"/>
      </left>
      <right/>
      <top/>
      <bottom/>
      <diagonal/>
    </border>
    <border>
      <left/>
      <right style="thin">
        <color rgb="FF969696"/>
      </right>
      <top/>
      <bottom/>
      <diagonal/>
    </border>
    <border>
      <left style="thin">
        <color rgb="FF969696"/>
      </left>
      <right/>
      <top style="thin">
        <color rgb="FF969696"/>
      </top>
      <bottom/>
      <diagonal/>
    </border>
    <border>
      <left/>
      <right/>
      <top style="thin">
        <color rgb="FF969696"/>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 fillId="0" borderId="0"/>
    <xf numFmtId="0" fontId="6" fillId="0" borderId="0"/>
    <xf numFmtId="0" fontId="7" fillId="4" borderId="0" applyNumberFormat="0" applyFont="0" applyBorder="0" applyAlignment="0" applyProtection="0"/>
    <xf numFmtId="0" fontId="7" fillId="3" borderId="0" applyNumberFormat="0" applyFont="0" applyBorder="0" applyAlignment="0" applyProtection="0"/>
    <xf numFmtId="0" fontId="7" fillId="0" borderId="0"/>
    <xf numFmtId="9" fontId="1" fillId="0" borderId="0" applyFont="0" applyFill="0" applyBorder="0" applyAlignment="0" applyProtection="0"/>
  </cellStyleXfs>
  <cellXfs count="141">
    <xf numFmtId="0" fontId="0" fillId="0" borderId="0" xfId="0"/>
    <xf numFmtId="0" fontId="2" fillId="0" borderId="0" xfId="0" applyFont="1"/>
    <xf numFmtId="0" fontId="2" fillId="0" borderId="0" xfId="0" applyFont="1" applyAlignment="1">
      <alignment wrapText="1"/>
    </xf>
    <xf numFmtId="0" fontId="2" fillId="0" borderId="0" xfId="0" applyFont="1" applyFill="1" applyBorder="1"/>
    <xf numFmtId="0" fontId="2" fillId="0" borderId="1" xfId="0" applyFont="1" applyBorder="1" applyAlignment="1">
      <alignment wrapText="1"/>
    </xf>
    <xf numFmtId="0" fontId="3" fillId="0" borderId="1" xfId="0" applyFont="1" applyBorder="1" applyAlignment="1">
      <alignment horizontal="center" wrapText="1"/>
    </xf>
    <xf numFmtId="0" fontId="2" fillId="0" borderId="0" xfId="0" applyFont="1" applyFill="1" applyBorder="1" applyAlignment="1">
      <alignment horizontal="center" vertical="center"/>
    </xf>
    <xf numFmtId="0" fontId="4" fillId="0" borderId="0" xfId="0" applyFont="1"/>
    <xf numFmtId="0" fontId="5" fillId="0" borderId="0" xfId="0" applyFont="1" applyBorder="1"/>
    <xf numFmtId="0" fontId="2" fillId="0" borderId="0" xfId="0" quotePrefix="1" applyFont="1"/>
    <xf numFmtId="0" fontId="8" fillId="0" borderId="0" xfId="0" applyFont="1" applyFill="1"/>
    <xf numFmtId="0" fontId="2" fillId="0" borderId="0" xfId="0" applyFont="1" applyFill="1" applyAlignment="1">
      <alignment wrapText="1"/>
    </xf>
    <xf numFmtId="0" fontId="2" fillId="0" borderId="0" xfId="0" applyFont="1" applyFill="1"/>
    <xf numFmtId="0" fontId="10" fillId="0" borderId="0" xfId="0" applyFont="1" applyFill="1" applyBorder="1" applyAlignment="1">
      <alignment horizontal="left" wrapText="1"/>
    </xf>
    <xf numFmtId="0" fontId="3" fillId="0" borderId="0" xfId="0" applyFont="1" applyFill="1" applyBorder="1" applyAlignment="1">
      <alignment horizontal="center" wrapText="1"/>
    </xf>
    <xf numFmtId="0" fontId="3" fillId="0" borderId="1" xfId="0" applyFont="1" applyBorder="1" applyAlignment="1"/>
    <xf numFmtId="0" fontId="0" fillId="0" borderId="0" xfId="0" applyAlignment="1">
      <alignment horizontal="right"/>
    </xf>
    <xf numFmtId="0" fontId="2" fillId="6" borderId="1" xfId="0" applyFont="1" applyFill="1" applyBorder="1"/>
    <xf numFmtId="0" fontId="2" fillId="6" borderId="0" xfId="0" applyFont="1" applyFill="1"/>
    <xf numFmtId="0" fontId="2" fillId="6" borderId="0" xfId="0" quotePrefix="1" applyFont="1" applyFill="1"/>
    <xf numFmtId="0" fontId="0" fillId="6" borderId="0" xfId="0" applyFill="1"/>
    <xf numFmtId="0" fontId="3" fillId="6" borderId="0" xfId="0" applyFont="1" applyFill="1" applyBorder="1" applyAlignment="1">
      <alignment horizontal="center"/>
    </xf>
    <xf numFmtId="0" fontId="3" fillId="6" borderId="1" xfId="0" applyFont="1" applyFill="1" applyBorder="1" applyAlignment="1">
      <alignment horizontal="center" wrapText="1"/>
    </xf>
    <xf numFmtId="0" fontId="3" fillId="0" borderId="3" xfId="0" applyFont="1" applyBorder="1" applyAlignment="1">
      <alignment wrapText="1"/>
    </xf>
    <xf numFmtId="0" fontId="2" fillId="6" borderId="1" xfId="0" applyFont="1" applyFill="1" applyBorder="1" applyAlignment="1">
      <alignment horizontal="center" vertical="center"/>
    </xf>
    <xf numFmtId="0" fontId="2" fillId="0" borderId="0" xfId="0" applyFont="1" applyAlignment="1">
      <alignment horizontal="right"/>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14" fontId="2" fillId="0" borderId="0" xfId="0" applyNumberFormat="1" applyFont="1" applyFill="1" applyBorder="1" applyAlignment="1">
      <alignment horizontal="left"/>
    </xf>
    <xf numFmtId="0" fontId="0" fillId="0" borderId="0" xfId="0" applyFill="1" applyBorder="1"/>
    <xf numFmtId="0" fontId="2" fillId="0" borderId="0" xfId="0" quotePrefix="1" applyFont="1" applyFill="1" applyBorder="1"/>
    <xf numFmtId="0" fontId="9" fillId="0" borderId="0" xfId="0" applyFont="1" applyFill="1" applyBorder="1" applyAlignment="1">
      <alignment wrapText="1"/>
    </xf>
    <xf numFmtId="0" fontId="0" fillId="0" borderId="0" xfId="0" applyBorder="1" applyAlignment="1">
      <alignment horizontal="right"/>
    </xf>
    <xf numFmtId="0" fontId="0" fillId="0" borderId="7" xfId="0" applyBorder="1"/>
    <xf numFmtId="0" fontId="0" fillId="6" borderId="7" xfId="0" applyFill="1" applyBorder="1"/>
    <xf numFmtId="0" fontId="11" fillId="6" borderId="0" xfId="0" applyFont="1" applyFill="1" applyAlignment="1"/>
    <xf numFmtId="0" fontId="2" fillId="0" borderId="0" xfId="0" applyFont="1" applyBorder="1"/>
    <xf numFmtId="0" fontId="4" fillId="0" borderId="0" xfId="0" applyFont="1" applyFill="1" applyBorder="1" applyAlignment="1">
      <alignment horizontal="center" vertical="center"/>
    </xf>
    <xf numFmtId="0" fontId="2" fillId="0" borderId="15" xfId="0" applyFont="1" applyBorder="1" applyAlignment="1">
      <alignment wrapText="1"/>
    </xf>
    <xf numFmtId="0" fontId="2" fillId="6" borderId="15" xfId="0" applyFont="1" applyFill="1" applyBorder="1"/>
    <xf numFmtId="0" fontId="2" fillId="0" borderId="15" xfId="0" applyFont="1" applyBorder="1"/>
    <xf numFmtId="0" fontId="2" fillId="0" borderId="0" xfId="0" applyFont="1" applyBorder="1" applyAlignment="1">
      <alignment wrapText="1"/>
    </xf>
    <xf numFmtId="0" fontId="2" fillId="6" borderId="0" xfId="0" applyFont="1" applyFill="1" applyBorder="1"/>
    <xf numFmtId="0" fontId="0" fillId="6" borderId="7" xfId="0" applyFill="1" applyBorder="1" applyAlignment="1">
      <alignment horizontal="left"/>
    </xf>
    <xf numFmtId="14" fontId="2" fillId="0" borderId="0" xfId="0" applyNumberFormat="1" applyFont="1" applyFill="1" applyAlignment="1">
      <alignment horizontal="left"/>
    </xf>
    <xf numFmtId="0" fontId="13" fillId="0" borderId="0" xfId="0" applyFont="1" applyFill="1" applyAlignment="1"/>
    <xf numFmtId="0" fontId="14" fillId="0" borderId="0" xfId="0" applyFont="1" applyFill="1" applyAlignment="1">
      <alignment wrapText="1"/>
    </xf>
    <xf numFmtId="0" fontId="3" fillId="0" borderId="0" xfId="0" applyFont="1" applyFill="1" applyBorder="1" applyAlignment="1">
      <alignment horizontal="center"/>
    </xf>
    <xf numFmtId="0" fontId="0" fillId="6" borderId="8" xfId="0" applyFill="1" applyBorder="1" applyAlignment="1">
      <alignment horizontal="left"/>
    </xf>
    <xf numFmtId="0" fontId="0" fillId="6" borderId="10" xfId="0" applyFill="1" applyBorder="1" applyAlignment="1">
      <alignment horizontal="left"/>
    </xf>
    <xf numFmtId="0" fontId="15" fillId="0" borderId="0" xfId="0" applyFont="1" applyBorder="1" applyAlignment="1">
      <alignment horizontal="right"/>
    </xf>
    <xf numFmtId="0" fontId="2" fillId="0" borderId="1" xfId="0" applyFont="1" applyBorder="1" applyAlignment="1"/>
    <xf numFmtId="0" fontId="5" fillId="0" borderId="4" xfId="0" applyFont="1" applyBorder="1" applyAlignment="1"/>
    <xf numFmtId="0" fontId="2" fillId="0" borderId="15" xfId="0" applyFont="1" applyFill="1" applyBorder="1"/>
    <xf numFmtId="164" fontId="2" fillId="0" borderId="0" xfId="0" applyNumberFormat="1" applyFont="1"/>
    <xf numFmtId="0" fontId="2" fillId="0" borderId="1" xfId="0" applyFont="1" applyFill="1" applyBorder="1" applyAlignment="1" applyProtection="1">
      <alignment horizontal="center" vertical="center"/>
    </xf>
    <xf numFmtId="0" fontId="5" fillId="0" borderId="2" xfId="0" applyFont="1" applyBorder="1" applyAlignment="1">
      <alignment wrapText="1"/>
    </xf>
    <xf numFmtId="0" fontId="3" fillId="6" borderId="7" xfId="0" applyFont="1" applyFill="1" applyBorder="1" applyAlignment="1">
      <alignment horizontal="center" wrapText="1"/>
    </xf>
    <xf numFmtId="0" fontId="3" fillId="0" borderId="7" xfId="0" applyFont="1" applyBorder="1" applyAlignment="1">
      <alignment horizontal="center"/>
    </xf>
    <xf numFmtId="0" fontId="2" fillId="0" borderId="0" xfId="0" applyFont="1" applyFill="1" applyBorder="1" applyAlignment="1">
      <alignment horizontal="center"/>
    </xf>
    <xf numFmtId="0" fontId="2" fillId="0" borderId="0" xfId="0" quotePrefix="1" applyFont="1" applyFill="1" applyBorder="1" applyAlignment="1">
      <alignment horizontal="center"/>
    </xf>
    <xf numFmtId="0" fontId="2" fillId="7" borderId="16" xfId="0" applyFont="1" applyFill="1" applyBorder="1"/>
    <xf numFmtId="0" fontId="2" fillId="10" borderId="16" xfId="0" applyFont="1" applyFill="1" applyBorder="1" applyAlignment="1">
      <alignment horizontal="center" vertical="center"/>
    </xf>
    <xf numFmtId="0" fontId="2" fillId="7" borderId="16" xfId="0" applyFont="1" applyFill="1" applyBorder="1" applyAlignment="1">
      <alignment horizontal="center" vertical="center"/>
    </xf>
    <xf numFmtId="0" fontId="2" fillId="12" borderId="16" xfId="0" applyFont="1" applyFill="1" applyBorder="1"/>
    <xf numFmtId="4" fontId="2" fillId="0" borderId="0" xfId="0" applyNumberFormat="1" applyFont="1" applyFill="1" applyBorder="1" applyAlignment="1">
      <alignment horizontal="center"/>
    </xf>
    <xf numFmtId="0" fontId="2" fillId="9" borderId="21" xfId="0" quotePrefix="1" applyFont="1" applyFill="1" applyBorder="1"/>
    <xf numFmtId="0" fontId="2" fillId="9" borderId="22" xfId="0" quotePrefix="1" applyFont="1" applyFill="1" applyBorder="1"/>
    <xf numFmtId="0" fontId="2" fillId="8" borderId="17" xfId="0" applyFont="1" applyFill="1" applyBorder="1"/>
    <xf numFmtId="0" fontId="2" fillId="8" borderId="20" xfId="0" quotePrefix="1" applyFont="1" applyFill="1" applyBorder="1"/>
    <xf numFmtId="0" fontId="2" fillId="8" borderId="21" xfId="0" quotePrefix="1" applyFont="1" applyFill="1" applyBorder="1"/>
    <xf numFmtId="0" fontId="2" fillId="8" borderId="22" xfId="0" quotePrefix="1" applyFont="1" applyFill="1" applyBorder="1"/>
    <xf numFmtId="9" fontId="2" fillId="8" borderId="18" xfId="6" applyFont="1" applyFill="1" applyBorder="1"/>
    <xf numFmtId="9" fontId="2" fillId="8" borderId="19" xfId="6" applyFont="1" applyFill="1" applyBorder="1"/>
    <xf numFmtId="4" fontId="2" fillId="9" borderId="17" xfId="0" applyNumberFormat="1" applyFont="1" applyFill="1" applyBorder="1" applyAlignment="1">
      <alignment horizontal="center"/>
    </xf>
    <xf numFmtId="9" fontId="2" fillId="9" borderId="18" xfId="6" applyFont="1" applyFill="1" applyBorder="1"/>
    <xf numFmtId="9" fontId="2" fillId="9" borderId="19" xfId="6" applyFont="1" applyFill="1" applyBorder="1"/>
    <xf numFmtId="9" fontId="2" fillId="13" borderId="16" xfId="6" applyFont="1" applyFill="1" applyBorder="1"/>
    <xf numFmtId="9" fontId="2" fillId="9" borderId="16" xfId="6" applyFont="1" applyFill="1" applyBorder="1"/>
    <xf numFmtId="0" fontId="2" fillId="9" borderId="20" xfId="0" quotePrefix="1" applyFont="1" applyFill="1" applyBorder="1" applyAlignment="1">
      <alignment horizontal="left"/>
    </xf>
    <xf numFmtId="9" fontId="0" fillId="6" borderId="7" xfId="6" applyFont="1" applyFill="1" applyBorder="1"/>
    <xf numFmtId="9" fontId="0" fillId="0" borderId="7" xfId="6" applyFont="1" applyFill="1" applyBorder="1"/>
    <xf numFmtId="0" fontId="3" fillId="6" borderId="0" xfId="0" applyFont="1" applyFill="1" applyAlignment="1">
      <alignment horizontal="right"/>
    </xf>
    <xf numFmtId="0" fontId="3" fillId="0" borderId="0" xfId="0" applyFont="1" applyFill="1" applyBorder="1" applyAlignment="1">
      <alignment horizontal="right"/>
    </xf>
    <xf numFmtId="0" fontId="5" fillId="6" borderId="0" xfId="0" applyFont="1" applyFill="1" applyBorder="1" applyAlignment="1">
      <alignment horizontal="center"/>
    </xf>
    <xf numFmtId="0" fontId="11" fillId="6" borderId="0" xfId="0" applyFont="1" applyFill="1" applyAlignment="1">
      <alignment horizontal="center"/>
    </xf>
    <xf numFmtId="0" fontId="2" fillId="6" borderId="0" xfId="0" applyFont="1" applyFill="1" applyBorder="1" applyAlignment="1">
      <alignment horizontal="left" wrapText="1"/>
    </xf>
    <xf numFmtId="0" fontId="0" fillId="6" borderId="0" xfId="0" applyFill="1" applyBorder="1" applyAlignment="1">
      <alignment horizontal="center"/>
    </xf>
    <xf numFmtId="0" fontId="3" fillId="0" borderId="0" xfId="0" applyFont="1" applyBorder="1" applyAlignment="1">
      <alignment horizontal="center"/>
    </xf>
    <xf numFmtId="0" fontId="0" fillId="0" borderId="0" xfId="0" applyBorder="1"/>
    <xf numFmtId="9" fontId="0" fillId="0" borderId="0" xfId="6" applyFont="1" applyFill="1" applyBorder="1"/>
    <xf numFmtId="0" fontId="2" fillId="0" borderId="0" xfId="0" applyFont="1" applyBorder="1" applyProtection="1"/>
    <xf numFmtId="0" fontId="2" fillId="6"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2" fillId="0" borderId="0" xfId="0" applyFont="1" applyAlignment="1"/>
    <xf numFmtId="0" fontId="2" fillId="14" borderId="16" xfId="0" applyFont="1" applyFill="1" applyBorder="1" applyAlignment="1">
      <alignment horizontal="center" vertical="center"/>
    </xf>
    <xf numFmtId="0" fontId="2" fillId="15" borderId="16" xfId="0" applyFont="1" applyFill="1" applyBorder="1" applyAlignment="1">
      <alignment horizontal="center" vertical="center"/>
    </xf>
    <xf numFmtId="0" fontId="2" fillId="16" borderId="16" xfId="0" applyFont="1" applyFill="1" applyBorder="1" applyAlignment="1">
      <alignment horizontal="center" vertical="center"/>
    </xf>
    <xf numFmtId="0" fontId="2" fillId="17" borderId="16" xfId="0" applyFont="1" applyFill="1" applyBorder="1" applyAlignment="1">
      <alignment horizontal="center" vertical="center"/>
    </xf>
    <xf numFmtId="0" fontId="2" fillId="18" borderId="16" xfId="0" applyFont="1" applyFill="1" applyBorder="1" applyAlignment="1">
      <alignment horizontal="center" vertical="center"/>
    </xf>
    <xf numFmtId="0" fontId="3" fillId="19" borderId="16" xfId="0" applyFont="1" applyFill="1" applyBorder="1" applyAlignment="1">
      <alignment horizontal="center" vertical="center" wrapText="1"/>
    </xf>
    <xf numFmtId="166" fontId="2" fillId="15" borderId="16" xfId="0" applyNumberFormat="1" applyFont="1" applyFill="1" applyBorder="1" applyAlignment="1">
      <alignment horizontal="center" vertical="center"/>
    </xf>
    <xf numFmtId="165" fontId="2" fillId="15" borderId="16" xfId="0" applyNumberFormat="1" applyFont="1" applyFill="1" applyBorder="1" applyAlignment="1">
      <alignment horizontal="center" vertical="center"/>
    </xf>
    <xf numFmtId="0" fontId="2" fillId="10" borderId="16" xfId="0" applyFont="1" applyFill="1" applyBorder="1"/>
    <xf numFmtId="0" fontId="3" fillId="11" borderId="16" xfId="0" applyFont="1" applyFill="1" applyBorder="1" applyAlignment="1">
      <alignment horizontal="center" vertical="center" wrapText="1"/>
    </xf>
    <xf numFmtId="0" fontId="2" fillId="2" borderId="7" xfId="0" applyFont="1" applyFill="1" applyBorder="1" applyAlignment="1" applyProtection="1">
      <alignment horizontal="left" wrapText="1"/>
      <protection locked="0"/>
    </xf>
    <xf numFmtId="0" fontId="0" fillId="6" borderId="9" xfId="0" applyFill="1" applyBorder="1" applyAlignment="1">
      <alignment horizontal="center"/>
    </xf>
    <xf numFmtId="0" fontId="0" fillId="6" borderId="10" xfId="0" applyFill="1" applyBorder="1" applyAlignment="1">
      <alignment horizontal="center"/>
    </xf>
    <xf numFmtId="0" fontId="14" fillId="3" borderId="8" xfId="0" applyFont="1" applyFill="1" applyBorder="1" applyAlignment="1" applyProtection="1">
      <alignment horizontal="left" wrapText="1"/>
      <protection locked="0"/>
    </xf>
    <xf numFmtId="0" fontId="14" fillId="3" borderId="9" xfId="0" applyFont="1" applyFill="1" applyBorder="1" applyAlignment="1" applyProtection="1">
      <alignment horizontal="left" wrapText="1"/>
      <protection locked="0"/>
    </xf>
    <xf numFmtId="0" fontId="14" fillId="3" borderId="10" xfId="0" applyFont="1" applyFill="1" applyBorder="1" applyAlignment="1" applyProtection="1">
      <alignment horizontal="left" wrapText="1"/>
      <protection locked="0"/>
    </xf>
    <xf numFmtId="0" fontId="0" fillId="0" borderId="7" xfId="0" applyBorder="1" applyAlignment="1">
      <alignment horizontal="left"/>
    </xf>
    <xf numFmtId="0" fontId="11" fillId="6" borderId="0" xfId="0" applyFont="1" applyFill="1" applyAlignment="1">
      <alignment horizontal="center"/>
    </xf>
    <xf numFmtId="0" fontId="16" fillId="2" borderId="8" xfId="0" applyFont="1" applyFill="1" applyBorder="1" applyAlignment="1">
      <alignment horizontal="left" wrapText="1"/>
    </xf>
    <xf numFmtId="0" fontId="16" fillId="2" borderId="10" xfId="0" applyFont="1" applyFill="1" applyBorder="1" applyAlignment="1">
      <alignment horizontal="left" wrapText="1"/>
    </xf>
    <xf numFmtId="0" fontId="16" fillId="3" borderId="8" xfId="0" applyFont="1" applyFill="1" applyBorder="1" applyAlignment="1">
      <alignment horizontal="left" wrapText="1"/>
    </xf>
    <xf numFmtId="0" fontId="16" fillId="3" borderId="9" xfId="0" applyFont="1" applyFill="1" applyBorder="1" applyAlignment="1">
      <alignment horizontal="left" wrapText="1"/>
    </xf>
    <xf numFmtId="0" fontId="16" fillId="3" borderId="10" xfId="0" applyFont="1" applyFill="1" applyBorder="1" applyAlignment="1">
      <alignment horizontal="left" wrapText="1"/>
    </xf>
    <xf numFmtId="0" fontId="2" fillId="6" borderId="8" xfId="0" applyFont="1" applyFill="1" applyBorder="1" applyAlignment="1">
      <alignment horizontal="left" wrapText="1"/>
    </xf>
    <xf numFmtId="0" fontId="2" fillId="6" borderId="9" xfId="0" applyFont="1" applyFill="1" applyBorder="1" applyAlignment="1">
      <alignment horizontal="left" wrapText="1"/>
    </xf>
    <xf numFmtId="0" fontId="2" fillId="6" borderId="10" xfId="0" applyFont="1" applyFill="1" applyBorder="1" applyAlignment="1">
      <alignment horizontal="left" wrapText="1"/>
    </xf>
    <xf numFmtId="0" fontId="2" fillId="3" borderId="9" xfId="0" applyFont="1" applyFill="1" applyBorder="1" applyAlignment="1" applyProtection="1">
      <alignment horizontal="left" wrapText="1"/>
      <protection locked="0"/>
    </xf>
    <xf numFmtId="0" fontId="2" fillId="3" borderId="10" xfId="0" applyFont="1" applyFill="1" applyBorder="1" applyAlignment="1" applyProtection="1">
      <alignment horizontal="left" wrapText="1"/>
      <protection locked="0"/>
    </xf>
    <xf numFmtId="0" fontId="0" fillId="0" borderId="0" xfId="0" applyBorder="1" applyAlignment="1">
      <alignment horizontal="center"/>
    </xf>
    <xf numFmtId="0" fontId="15" fillId="11" borderId="16" xfId="0" applyFont="1" applyFill="1" applyBorder="1" applyAlignment="1">
      <alignment horizontal="center"/>
    </xf>
    <xf numFmtId="0" fontId="15" fillId="19" borderId="23" xfId="0" applyFont="1" applyFill="1" applyBorder="1" applyAlignment="1">
      <alignment horizontal="center"/>
    </xf>
    <xf numFmtId="0" fontId="15" fillId="19" borderId="24" xfId="0" applyFont="1" applyFill="1" applyBorder="1" applyAlignment="1">
      <alignment horizontal="center"/>
    </xf>
    <xf numFmtId="0" fontId="15" fillId="19" borderId="25" xfId="0" applyFont="1" applyFill="1" applyBorder="1" applyAlignment="1">
      <alignment horizontal="center"/>
    </xf>
    <xf numFmtId="0" fontId="12" fillId="5" borderId="14"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12" fillId="5" borderId="13" xfId="0" applyFont="1" applyFill="1" applyBorder="1" applyAlignment="1">
      <alignment horizontal="left" vertical="center" wrapText="1"/>
    </xf>
    <xf numFmtId="0" fontId="12" fillId="5" borderId="11"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5" fillId="6" borderId="0" xfId="0" applyFont="1" applyFill="1" applyBorder="1" applyAlignment="1">
      <alignment horizontal="center"/>
    </xf>
  </cellXfs>
  <cellStyles count="7">
    <cellStyle name="K Blå" xfId="4"/>
    <cellStyle name="K Gul" xfId="3"/>
    <cellStyle name="Normal" xfId="0" builtinId="0"/>
    <cellStyle name="Normal 2" xfId="2"/>
    <cellStyle name="Normal 3" xfId="1"/>
    <cellStyle name="Normal 5" xfId="5"/>
    <cellStyle name="Procent" xfId="6" builtin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CFFFF"/>
        </patternFill>
      </fill>
    </dxf>
  </dxfs>
  <tableStyles count="0" defaultTableStyle="TableStyleMedium2" defaultPivotStyle="PivotStyleLight16"/>
  <colors>
    <mruColors>
      <color rgb="FF66FFCC"/>
      <color rgb="FFFFFF99"/>
      <color rgb="FFFF99FF"/>
      <color rgb="FFCCFFCC"/>
      <color rgb="FFCCFF99"/>
      <color rgb="FF99FFCC"/>
      <color rgb="FF66FFFF"/>
      <color rgb="FFFFCCFF"/>
      <color rgb="FFCCFFFF"/>
      <color rgb="FFFFE1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dimension ref="A1:AB565"/>
  <sheetViews>
    <sheetView showGridLines="0" tabSelected="1" zoomScale="80" zoomScaleNormal="80" zoomScalePageLayoutView="70" workbookViewId="0">
      <selection activeCell="E36" sqref="E36"/>
    </sheetView>
  </sheetViews>
  <sheetFormatPr defaultColWidth="9" defaultRowHeight="13.2" outlineLevelCol="1" x14ac:dyDescent="0.25"/>
  <cols>
    <col min="1" max="1" width="3.8984375" style="3" customWidth="1"/>
    <col min="2" max="2" width="9" style="1" customWidth="1"/>
    <col min="3" max="3" width="60.09765625" style="2" customWidth="1"/>
    <col min="4" max="4" width="19.19921875" style="18" customWidth="1"/>
    <col min="5" max="5" width="20.8984375" style="18" customWidth="1"/>
    <col min="6" max="6" width="20.8984375" style="1" customWidth="1"/>
    <col min="7" max="7" width="4.3984375" style="1" customWidth="1"/>
    <col min="8" max="9" width="5.19921875" style="1" hidden="1" customWidth="1" outlineLevel="1"/>
    <col min="10" max="10" width="6.69921875" style="1" hidden="1" customWidth="1" outlineLevel="1"/>
    <col min="11" max="11" width="4.09765625" style="3" hidden="1" customWidth="1" outlineLevel="1"/>
    <col min="12" max="12" width="9.59765625" style="3" hidden="1" customWidth="1" outlineLevel="1"/>
    <col min="13" max="13" width="8.69921875" style="3" hidden="1" customWidth="1" outlineLevel="1"/>
    <col min="14" max="14" width="11.59765625" style="3" hidden="1" customWidth="1" outlineLevel="1"/>
    <col min="15" max="17" width="10.59765625" style="3" hidden="1" customWidth="1" outlineLevel="1"/>
    <col min="18" max="18" width="11.5" style="3" hidden="1" customWidth="1" outlineLevel="1"/>
    <col min="19" max="19" width="10.8984375" style="3" hidden="1" customWidth="1" outlineLevel="1"/>
    <col min="20" max="20" width="8.3984375" style="3" hidden="1" customWidth="1" outlineLevel="1"/>
    <col min="21" max="21" width="8.59765625" style="3" hidden="1" customWidth="1" outlineLevel="1"/>
    <col min="22" max="22" width="4.09765625" style="3" hidden="1" customWidth="1" outlineLevel="1"/>
    <col min="23" max="23" width="12.3984375" style="3" hidden="1" customWidth="1" outlineLevel="1"/>
    <col min="24" max="25" width="9.69921875" style="3" hidden="1" customWidth="1" outlineLevel="1"/>
    <col min="26" max="27" width="4.09765625" style="3" hidden="1" customWidth="1" outlineLevel="1"/>
    <col min="28" max="28" width="4.09765625" style="3" customWidth="1" collapsed="1"/>
    <col min="29" max="16384" width="9" style="3"/>
  </cols>
  <sheetData>
    <row r="1" spans="2:28" ht="12.75" x14ac:dyDescent="0.2">
      <c r="E1" s="1"/>
    </row>
    <row r="2" spans="2:28" ht="26.25" x14ac:dyDescent="0.4">
      <c r="B2" s="10" t="s">
        <v>44</v>
      </c>
      <c r="C2" s="11"/>
      <c r="E2" s="25" t="s">
        <v>54</v>
      </c>
      <c r="F2" s="47">
        <v>43346</v>
      </c>
      <c r="G2" s="47"/>
      <c r="H2" s="47"/>
      <c r="I2" s="47"/>
      <c r="J2" s="47"/>
      <c r="K2" s="31"/>
      <c r="L2" s="31"/>
      <c r="M2" s="31"/>
      <c r="N2" s="31"/>
      <c r="O2" s="31"/>
      <c r="P2" s="31"/>
      <c r="Q2" s="31"/>
      <c r="R2" s="31"/>
      <c r="S2" s="31"/>
      <c r="T2" s="31"/>
      <c r="U2" s="31"/>
      <c r="V2" s="31"/>
      <c r="W2" s="31"/>
      <c r="X2" s="31"/>
      <c r="Y2" s="31"/>
      <c r="Z2" s="31"/>
      <c r="AA2" s="31"/>
      <c r="AB2" s="31"/>
    </row>
    <row r="3" spans="2:28" ht="12.75" x14ac:dyDescent="0.2">
      <c r="E3" s="1"/>
    </row>
    <row r="4" spans="2:28" ht="28.2" customHeight="1" x14ac:dyDescent="0.25">
      <c r="B4" s="119" t="s">
        <v>45</v>
      </c>
      <c r="C4" s="120"/>
      <c r="D4" s="121" t="s">
        <v>50</v>
      </c>
      <c r="E4" s="122"/>
      <c r="F4" s="123"/>
      <c r="G4" s="90"/>
      <c r="H4" s="90"/>
      <c r="I4" s="90"/>
      <c r="J4" s="90"/>
      <c r="K4" s="34"/>
      <c r="L4" s="34"/>
      <c r="M4" s="34"/>
      <c r="N4" s="34"/>
      <c r="O4" s="34"/>
      <c r="P4" s="34"/>
      <c r="Q4" s="34"/>
      <c r="R4" s="34"/>
      <c r="S4" s="34"/>
      <c r="T4" s="34"/>
      <c r="U4" s="34"/>
      <c r="V4" s="34"/>
      <c r="W4" s="34"/>
      <c r="X4" s="34"/>
      <c r="Y4" s="34"/>
      <c r="Z4" s="34"/>
      <c r="AA4" s="34"/>
      <c r="AB4" s="34"/>
    </row>
    <row r="5" spans="2:28" ht="12.75" x14ac:dyDescent="0.2">
      <c r="E5" s="1"/>
    </row>
    <row r="6" spans="2:28" ht="13.8" x14ac:dyDescent="0.25">
      <c r="B6" s="46" t="s">
        <v>46</v>
      </c>
      <c r="C6" s="46"/>
      <c r="D6" s="124" t="s">
        <v>43</v>
      </c>
      <c r="E6" s="125"/>
      <c r="F6" s="126"/>
      <c r="G6" s="89"/>
      <c r="H6" s="89"/>
      <c r="I6" s="89"/>
      <c r="J6" s="89"/>
    </row>
    <row r="7" spans="2:28" ht="13.95" customHeight="1" x14ac:dyDescent="0.25">
      <c r="B7" s="111"/>
      <c r="C7" s="111"/>
      <c r="D7" s="127" t="s">
        <v>868</v>
      </c>
      <c r="E7" s="127"/>
      <c r="F7" s="128"/>
      <c r="G7" s="90"/>
      <c r="H7" s="90"/>
      <c r="I7" s="90"/>
      <c r="J7" s="90"/>
    </row>
    <row r="8" spans="2:28" ht="13.95" customHeight="1" x14ac:dyDescent="0.2">
      <c r="B8" s="51" t="s">
        <v>53</v>
      </c>
      <c r="C8" s="52"/>
      <c r="D8" s="51" t="s">
        <v>53</v>
      </c>
      <c r="E8" s="112"/>
      <c r="F8" s="113"/>
      <c r="G8" s="90"/>
      <c r="H8" s="90"/>
      <c r="I8" s="90"/>
      <c r="J8" s="90"/>
    </row>
    <row r="9" spans="2:28" ht="14.25" x14ac:dyDescent="0.2">
      <c r="B9" s="111"/>
      <c r="C9" s="111"/>
      <c r="D9" s="114"/>
      <c r="E9" s="115"/>
      <c r="F9" s="116"/>
      <c r="G9" s="90"/>
    </row>
    <row r="10" spans="2:28" ht="14.25" x14ac:dyDescent="0.2">
      <c r="B10" s="117" t="s">
        <v>51</v>
      </c>
      <c r="C10" s="117"/>
      <c r="D10" s="118" t="str">
        <f>IF(SUM(J23:J436)&gt;0,"Se över svar på ska-krav","")</f>
        <v/>
      </c>
      <c r="E10" s="118"/>
      <c r="F10" s="118"/>
      <c r="G10" s="88"/>
      <c r="H10" s="47"/>
      <c r="I10" s="47"/>
      <c r="J10" s="47"/>
    </row>
    <row r="11" spans="2:28" ht="14.25" x14ac:dyDescent="0.2">
      <c r="B11" s="111"/>
      <c r="C11" s="111"/>
      <c r="D11" s="20"/>
      <c r="E11"/>
    </row>
    <row r="12" spans="2:28" ht="17.399999999999999" x14ac:dyDescent="0.3">
      <c r="D12" s="16"/>
      <c r="E12" s="140" t="s">
        <v>55</v>
      </c>
      <c r="F12" s="140"/>
      <c r="G12" s="87"/>
      <c r="H12" s="90"/>
      <c r="I12" s="90"/>
      <c r="J12" s="90"/>
      <c r="K12" s="32"/>
      <c r="R12" s="32"/>
      <c r="S12" s="32"/>
      <c r="T12" s="32"/>
      <c r="U12" s="32"/>
      <c r="V12" s="32"/>
      <c r="W12" s="32"/>
      <c r="X12" s="32"/>
      <c r="Y12" s="32"/>
      <c r="Z12" s="32"/>
      <c r="AA12" s="32"/>
      <c r="AB12" s="32"/>
    </row>
    <row r="13" spans="2:28" ht="14.25" x14ac:dyDescent="0.2">
      <c r="B13" s="38" t="str">
        <f>IF(E16&lt;&gt;F16,"Vänligen uppdatera antal bör-krav poäng i utvärderingsmallen","")</f>
        <v/>
      </c>
      <c r="D13" s="35"/>
      <c r="E13" s="60" t="s">
        <v>48</v>
      </c>
      <c r="F13" s="61" t="s">
        <v>49</v>
      </c>
      <c r="G13" s="91"/>
      <c r="K13" s="32"/>
      <c r="R13" s="32"/>
      <c r="S13" s="32"/>
      <c r="T13" s="32"/>
      <c r="U13" s="32"/>
      <c r="V13" s="32"/>
      <c r="W13" s="32"/>
      <c r="X13" s="32"/>
      <c r="Y13" s="32"/>
      <c r="Z13" s="32"/>
      <c r="AA13" s="32"/>
      <c r="AB13" s="32"/>
    </row>
    <row r="14" spans="2:28" ht="13.8" x14ac:dyDescent="0.25">
      <c r="B14" s="48"/>
      <c r="C14" s="49"/>
      <c r="D14" s="53" t="s">
        <v>56</v>
      </c>
      <c r="E14" s="37">
        <f>COUNTIF(D23:D436,"Bör")</f>
        <v>139</v>
      </c>
      <c r="F14" s="36">
        <f>E14-COUNTIF(E23:E436,"Ska")</f>
        <v>139</v>
      </c>
      <c r="G14" s="92"/>
      <c r="H14" s="89"/>
      <c r="I14" s="89"/>
      <c r="J14" s="89"/>
      <c r="K14" s="32"/>
      <c r="R14" s="32"/>
      <c r="S14" s="32"/>
      <c r="T14" s="32"/>
      <c r="U14" s="32"/>
      <c r="V14" s="32"/>
      <c r="W14" s="32"/>
      <c r="X14" s="32"/>
      <c r="Y14" s="32"/>
      <c r="Z14" s="32"/>
      <c r="AA14" s="32"/>
      <c r="AB14" s="32"/>
    </row>
    <row r="15" spans="2:28" ht="26.25" x14ac:dyDescent="0.4">
      <c r="B15" s="10"/>
      <c r="C15" s="11"/>
      <c r="D15" s="53" t="s">
        <v>863</v>
      </c>
      <c r="E15" s="83">
        <f>+P438</f>
        <v>0.99999999999999767</v>
      </c>
      <c r="F15" s="84">
        <f>+W438+E15</f>
        <v>0.99999999999999767</v>
      </c>
      <c r="G15" s="93"/>
      <c r="H15" s="90"/>
      <c r="I15" s="90"/>
      <c r="J15" s="90"/>
    </row>
    <row r="16" spans="2:28" ht="13.5" customHeight="1" x14ac:dyDescent="0.25">
      <c r="B16" s="134" t="s">
        <v>867</v>
      </c>
      <c r="C16" s="135"/>
      <c r="H16" s="90"/>
      <c r="I16" s="90"/>
      <c r="J16" s="90"/>
    </row>
    <row r="17" spans="1:28" ht="13.8" x14ac:dyDescent="0.25">
      <c r="B17" s="136"/>
      <c r="C17" s="137"/>
      <c r="D17" s="85" t="s">
        <v>864</v>
      </c>
      <c r="E17" s="83">
        <f>+T438</f>
        <v>0.92792209331682829</v>
      </c>
      <c r="F17" s="84">
        <f>+X438+E17</f>
        <v>0.92792209331682829</v>
      </c>
      <c r="G17" s="93"/>
      <c r="H17" s="90"/>
      <c r="I17" s="90"/>
      <c r="J17" s="90"/>
    </row>
    <row r="18" spans="1:28" ht="13.8" x14ac:dyDescent="0.25">
      <c r="B18" s="136"/>
      <c r="C18" s="137"/>
      <c r="D18" s="85" t="s">
        <v>865</v>
      </c>
      <c r="E18" s="83">
        <f>+U438</f>
        <v>0.97207792207791988</v>
      </c>
      <c r="F18" s="84">
        <f>+Y438+E18</f>
        <v>0.97207792207791988</v>
      </c>
      <c r="G18" s="93"/>
      <c r="H18" s="88"/>
      <c r="I18" s="88"/>
      <c r="J18" s="88"/>
    </row>
    <row r="19" spans="1:28" x14ac:dyDescent="0.25">
      <c r="B19" s="138"/>
      <c r="C19" s="139"/>
      <c r="D19" s="12"/>
      <c r="E19" s="38"/>
      <c r="F19" s="38"/>
      <c r="G19" s="38"/>
    </row>
    <row r="20" spans="1:28" ht="18" x14ac:dyDescent="0.25">
      <c r="H20" s="87"/>
      <c r="I20" s="87"/>
      <c r="J20" s="87"/>
      <c r="L20" s="131" t="s">
        <v>48</v>
      </c>
      <c r="M20" s="132"/>
      <c r="N20" s="132"/>
      <c r="O20" s="132"/>
      <c r="P20" s="132"/>
      <c r="Q20" s="132"/>
      <c r="R20" s="132"/>
      <c r="S20" s="132"/>
      <c r="T20" s="132"/>
      <c r="U20" s="133"/>
      <c r="W20" s="130" t="s">
        <v>49</v>
      </c>
      <c r="X20" s="130"/>
      <c r="Y20" s="130"/>
    </row>
    <row r="21" spans="1:28" ht="16.5" customHeight="1" x14ac:dyDescent="0.2">
      <c r="B21" s="13"/>
      <c r="C21" s="13"/>
      <c r="D21" s="21"/>
      <c r="E21" s="50"/>
      <c r="F21" s="14"/>
      <c r="G21" s="14"/>
      <c r="H21" s="91"/>
      <c r="I21" s="91"/>
      <c r="J21" s="91"/>
      <c r="K21" s="14"/>
      <c r="L21" s="14"/>
      <c r="M21" s="14"/>
      <c r="N21" s="14"/>
      <c r="O21" s="14"/>
      <c r="P21" s="14"/>
      <c r="Q21" s="14"/>
      <c r="R21" s="14"/>
      <c r="S21" s="14"/>
      <c r="T21" s="14"/>
      <c r="U21" s="14"/>
      <c r="V21" s="14"/>
      <c r="W21" s="14"/>
      <c r="X21" s="14"/>
      <c r="Y21" s="14"/>
      <c r="Z21" s="14"/>
      <c r="AA21" s="14"/>
      <c r="AB21" s="14"/>
    </row>
    <row r="22" spans="1:28" s="1" customFormat="1" ht="68.25" customHeight="1" x14ac:dyDescent="0.25">
      <c r="B22" s="15" t="s">
        <v>0</v>
      </c>
      <c r="C22" s="23" t="s">
        <v>1</v>
      </c>
      <c r="D22" s="22" t="s">
        <v>47</v>
      </c>
      <c r="E22" s="5" t="s">
        <v>58</v>
      </c>
      <c r="F22" s="5" t="s">
        <v>57</v>
      </c>
      <c r="H22" s="129" t="s">
        <v>866</v>
      </c>
      <c r="I22" s="129"/>
      <c r="J22" s="129"/>
      <c r="L22" s="106" t="s">
        <v>846</v>
      </c>
      <c r="M22" s="106" t="s">
        <v>2</v>
      </c>
      <c r="N22" s="106" t="s">
        <v>844</v>
      </c>
      <c r="O22" s="106" t="s">
        <v>843</v>
      </c>
      <c r="P22" s="106" t="s">
        <v>851</v>
      </c>
      <c r="Q22" s="106" t="s">
        <v>845</v>
      </c>
      <c r="R22" s="106" t="s">
        <v>847</v>
      </c>
      <c r="S22" s="106" t="s">
        <v>848</v>
      </c>
      <c r="T22" s="106" t="s">
        <v>849</v>
      </c>
      <c r="U22" s="106" t="s">
        <v>850</v>
      </c>
      <c r="V22" s="100"/>
      <c r="W22" s="110" t="s">
        <v>855</v>
      </c>
      <c r="X22" s="110" t="s">
        <v>858</v>
      </c>
      <c r="Y22" s="110" t="s">
        <v>859</v>
      </c>
    </row>
    <row r="23" spans="1:28" s="1" customFormat="1" ht="18" hidden="1" x14ac:dyDescent="0.25">
      <c r="A23" s="57" t="str">
        <f>LEFT(B23,1)</f>
        <v>A</v>
      </c>
      <c r="B23" s="55" t="s">
        <v>59</v>
      </c>
      <c r="C23" s="59" t="s">
        <v>60</v>
      </c>
      <c r="D23" s="17"/>
      <c r="E23" s="29"/>
      <c r="F23" s="58"/>
      <c r="G23" s="94"/>
      <c r="H23" s="93"/>
      <c r="I23" s="93"/>
      <c r="J23" s="93"/>
      <c r="K23" s="3"/>
      <c r="L23" s="103" t="s">
        <v>59</v>
      </c>
      <c r="M23" s="65"/>
      <c r="N23" s="103" t="str">
        <f>IF(+M23="","",SUM(M$23:M$74))</f>
        <v/>
      </c>
      <c r="O23" s="103" t="str">
        <f>IF(+M23="","",0.15)</f>
        <v/>
      </c>
      <c r="P23" s="107" t="str">
        <f t="shared" ref="P23:P86" si="0">IF(+M23="","",+M23/N23*O23)</f>
        <v/>
      </c>
      <c r="Q23" s="66"/>
      <c r="R23" s="65">
        <v>0</v>
      </c>
      <c r="S23" s="65">
        <v>0</v>
      </c>
      <c r="T23" s="102" t="str">
        <f t="shared" ref="T23:T29" si="1">IF(+R23&gt;0,+$P23,"")</f>
        <v/>
      </c>
      <c r="U23" s="102" t="str">
        <f t="shared" ref="U23:U29" si="2">IF(+S23&gt;0,+$P23,"")</f>
        <v/>
      </c>
      <c r="V23" s="3"/>
      <c r="W23" s="64" t="str">
        <f t="shared" ref="W23:W29" si="3">IF(+E23="Ska",-P23,"")</f>
        <v/>
      </c>
      <c r="X23" s="109" t="str">
        <f t="shared" ref="X23:Y23" si="4">IF(+R23&gt;1,+W23,"")</f>
        <v/>
      </c>
      <c r="Y23" s="109" t="str">
        <f t="shared" si="4"/>
        <v/>
      </c>
      <c r="Z23" s="3"/>
      <c r="AA23" s="3"/>
      <c r="AB23" s="3"/>
    </row>
    <row r="24" spans="1:28" s="1" customFormat="1" ht="25.5" hidden="1" x14ac:dyDescent="0.2">
      <c r="A24" s="57" t="str">
        <f t="shared" ref="A24:A87" si="5">LEFT(B24,1)</f>
        <v>A</v>
      </c>
      <c r="B24" s="54" t="s">
        <v>61</v>
      </c>
      <c r="C24" s="4" t="s">
        <v>62</v>
      </c>
      <c r="D24" s="24" t="s">
        <v>41</v>
      </c>
      <c r="E24" s="29"/>
      <c r="F24" s="58"/>
      <c r="G24" s="95"/>
      <c r="K24" s="6"/>
      <c r="L24" s="103" t="s">
        <v>59</v>
      </c>
      <c r="M24" s="65" t="s">
        <v>842</v>
      </c>
      <c r="N24" s="103" t="str">
        <f t="shared" ref="N24:N74" si="6">IF(+M24="","",SUM(M$23:M$74))</f>
        <v/>
      </c>
      <c r="O24" s="103" t="str">
        <f t="shared" ref="O24:O74" si="7">IF(+M24="","",0.15)</f>
        <v/>
      </c>
      <c r="P24" s="107" t="str">
        <f t="shared" si="0"/>
        <v/>
      </c>
      <c r="Q24" s="66"/>
      <c r="R24" s="65">
        <v>0</v>
      </c>
      <c r="S24" s="65">
        <v>0</v>
      </c>
      <c r="T24" s="102" t="str">
        <f t="shared" si="1"/>
        <v/>
      </c>
      <c r="U24" s="102" t="str">
        <f t="shared" si="2"/>
        <v/>
      </c>
      <c r="V24" s="6"/>
      <c r="W24" s="64" t="str">
        <f t="shared" si="3"/>
        <v/>
      </c>
      <c r="X24" s="109" t="str">
        <f t="shared" ref="X24:Y24" si="8">IF(+R24&gt;1,+W24,"")</f>
        <v/>
      </c>
      <c r="Y24" s="109" t="str">
        <f t="shared" si="8"/>
        <v/>
      </c>
      <c r="Z24" s="6"/>
      <c r="AA24" s="6"/>
      <c r="AB24" s="6"/>
    </row>
    <row r="25" spans="1:28" s="1" customFormat="1" ht="18" hidden="1" x14ac:dyDescent="0.25">
      <c r="A25" s="57" t="str">
        <f t="shared" si="5"/>
        <v>A</v>
      </c>
      <c r="B25" s="55" t="s">
        <v>63</v>
      </c>
      <c r="C25" s="59" t="s">
        <v>64</v>
      </c>
      <c r="D25" s="24"/>
      <c r="E25" s="29"/>
      <c r="F25" s="58"/>
      <c r="G25" s="95"/>
      <c r="H25" s="93"/>
      <c r="I25" s="93"/>
      <c r="J25" s="93"/>
      <c r="K25" s="6"/>
      <c r="L25" s="103" t="s">
        <v>59</v>
      </c>
      <c r="M25" s="65" t="s">
        <v>842</v>
      </c>
      <c r="N25" s="103" t="str">
        <f t="shared" si="6"/>
        <v/>
      </c>
      <c r="O25" s="103" t="str">
        <f t="shared" si="7"/>
        <v/>
      </c>
      <c r="P25" s="107" t="str">
        <f t="shared" si="0"/>
        <v/>
      </c>
      <c r="Q25" s="66"/>
      <c r="R25" s="65">
        <v>0</v>
      </c>
      <c r="S25" s="65">
        <v>0</v>
      </c>
      <c r="T25" s="102" t="str">
        <f t="shared" si="1"/>
        <v/>
      </c>
      <c r="U25" s="102" t="str">
        <f t="shared" si="2"/>
        <v/>
      </c>
      <c r="V25" s="6"/>
      <c r="W25" s="64" t="str">
        <f t="shared" si="3"/>
        <v/>
      </c>
      <c r="X25" s="109" t="str">
        <f t="shared" ref="X25:Y25" si="9">IF(+R25&gt;1,+W25,"")</f>
        <v/>
      </c>
      <c r="Y25" s="109" t="str">
        <f t="shared" si="9"/>
        <v/>
      </c>
      <c r="Z25" s="6"/>
      <c r="AA25" s="6"/>
      <c r="AB25" s="6"/>
    </row>
    <row r="26" spans="1:28" s="8" customFormat="1" ht="26.25" hidden="1" x14ac:dyDescent="0.25">
      <c r="A26" s="57" t="str">
        <f t="shared" si="5"/>
        <v>A</v>
      </c>
      <c r="B26" s="54" t="s">
        <v>65</v>
      </c>
      <c r="C26" s="4" t="s">
        <v>66</v>
      </c>
      <c r="D26" s="24" t="s">
        <v>41</v>
      </c>
      <c r="E26" s="29"/>
      <c r="F26" s="58"/>
      <c r="G26" s="96"/>
      <c r="H26" s="93"/>
      <c r="I26" s="93"/>
      <c r="J26" s="93"/>
      <c r="K26" s="26"/>
      <c r="L26" s="103" t="s">
        <v>59</v>
      </c>
      <c r="M26" s="65" t="s">
        <v>842</v>
      </c>
      <c r="N26" s="103" t="str">
        <f t="shared" si="6"/>
        <v/>
      </c>
      <c r="O26" s="103" t="str">
        <f t="shared" si="7"/>
        <v/>
      </c>
      <c r="P26" s="107" t="str">
        <f t="shared" si="0"/>
        <v/>
      </c>
      <c r="Q26" s="66"/>
      <c r="R26" s="65">
        <v>0</v>
      </c>
      <c r="S26" s="65">
        <v>0</v>
      </c>
      <c r="T26" s="102" t="str">
        <f t="shared" si="1"/>
        <v/>
      </c>
      <c r="U26" s="102" t="str">
        <f t="shared" si="2"/>
        <v/>
      </c>
      <c r="V26" s="26"/>
      <c r="W26" s="64" t="str">
        <f t="shared" si="3"/>
        <v/>
      </c>
      <c r="X26" s="109" t="str">
        <f t="shared" ref="X26:Y26" si="10">IF(+R26&gt;1,+W26,"")</f>
        <v/>
      </c>
      <c r="Y26" s="109" t="str">
        <f t="shared" si="10"/>
        <v/>
      </c>
      <c r="Z26" s="26"/>
      <c r="AA26" s="26"/>
      <c r="AB26" s="26"/>
    </row>
    <row r="27" spans="1:28" s="7" customFormat="1" ht="25.5" hidden="1" x14ac:dyDescent="0.2">
      <c r="A27" s="57" t="str">
        <f t="shared" si="5"/>
        <v>A</v>
      </c>
      <c r="B27" s="54" t="s">
        <v>67</v>
      </c>
      <c r="C27" s="4" t="s">
        <v>68</v>
      </c>
      <c r="D27" s="24" t="s">
        <v>41</v>
      </c>
      <c r="E27" s="29"/>
      <c r="F27" s="58"/>
      <c r="G27" s="96"/>
      <c r="H27" s="38"/>
      <c r="I27" s="38"/>
      <c r="J27" s="38"/>
      <c r="K27" s="26"/>
      <c r="L27" s="103" t="s">
        <v>59</v>
      </c>
      <c r="M27" s="65" t="s">
        <v>842</v>
      </c>
      <c r="N27" s="103" t="str">
        <f t="shared" si="6"/>
        <v/>
      </c>
      <c r="O27" s="103" t="str">
        <f t="shared" si="7"/>
        <v/>
      </c>
      <c r="P27" s="107" t="str">
        <f t="shared" si="0"/>
        <v/>
      </c>
      <c r="Q27" s="66"/>
      <c r="R27" s="65">
        <v>0</v>
      </c>
      <c r="S27" s="65">
        <v>0</v>
      </c>
      <c r="T27" s="102" t="str">
        <f t="shared" si="1"/>
        <v/>
      </c>
      <c r="U27" s="102" t="str">
        <f t="shared" si="2"/>
        <v/>
      </c>
      <c r="V27" s="26"/>
      <c r="W27" s="64" t="str">
        <f t="shared" si="3"/>
        <v/>
      </c>
      <c r="X27" s="109" t="str">
        <f t="shared" ref="X27:Y27" si="11">IF(+R27&gt;1,+W27,"")</f>
        <v/>
      </c>
      <c r="Y27" s="109" t="str">
        <f t="shared" si="11"/>
        <v/>
      </c>
      <c r="Z27" s="26"/>
      <c r="AA27" s="26"/>
      <c r="AB27" s="26"/>
    </row>
    <row r="28" spans="1:28" s="1" customFormat="1" ht="12.75" hidden="1" x14ac:dyDescent="0.2">
      <c r="A28" s="57" t="str">
        <f t="shared" si="5"/>
        <v>A</v>
      </c>
      <c r="B28" s="54" t="s">
        <v>69</v>
      </c>
      <c r="C28" s="4" t="s">
        <v>70</v>
      </c>
      <c r="D28" s="24" t="s">
        <v>41</v>
      </c>
      <c r="E28" s="29"/>
      <c r="F28" s="58"/>
      <c r="G28" s="95"/>
      <c r="K28" s="6"/>
      <c r="L28" s="103" t="s">
        <v>59</v>
      </c>
      <c r="M28" s="65" t="s">
        <v>842</v>
      </c>
      <c r="N28" s="103" t="str">
        <f t="shared" si="6"/>
        <v/>
      </c>
      <c r="O28" s="103" t="str">
        <f t="shared" si="7"/>
        <v/>
      </c>
      <c r="P28" s="107" t="str">
        <f t="shared" si="0"/>
        <v/>
      </c>
      <c r="Q28" s="66"/>
      <c r="R28" s="65">
        <v>0</v>
      </c>
      <c r="S28" s="65">
        <v>0</v>
      </c>
      <c r="T28" s="102" t="str">
        <f t="shared" si="1"/>
        <v/>
      </c>
      <c r="U28" s="102" t="str">
        <f t="shared" si="2"/>
        <v/>
      </c>
      <c r="V28" s="6"/>
      <c r="W28" s="64" t="str">
        <f t="shared" si="3"/>
        <v/>
      </c>
      <c r="X28" s="109" t="str">
        <f t="shared" ref="X28:Y28" si="12">IF(+R28&gt;1,+W28,"")</f>
        <v/>
      </c>
      <c r="Y28" s="109" t="str">
        <f t="shared" si="12"/>
        <v/>
      </c>
      <c r="Z28" s="6"/>
      <c r="AA28" s="6"/>
      <c r="AB28" s="6"/>
    </row>
    <row r="29" spans="1:28" s="1" customFormat="1" ht="12.75" hidden="1" x14ac:dyDescent="0.2">
      <c r="A29" s="57" t="str">
        <f t="shared" si="5"/>
        <v>A</v>
      </c>
      <c r="B29" s="54" t="s">
        <v>71</v>
      </c>
      <c r="C29" s="4" t="s">
        <v>72</v>
      </c>
      <c r="D29" s="24" t="s">
        <v>41</v>
      </c>
      <c r="E29" s="29"/>
      <c r="F29" s="58"/>
      <c r="G29" s="95"/>
      <c r="H29" s="14"/>
      <c r="I29" s="14"/>
      <c r="J29" s="14"/>
      <c r="K29" s="6"/>
      <c r="L29" s="103" t="s">
        <v>59</v>
      </c>
      <c r="M29" s="65" t="s">
        <v>842</v>
      </c>
      <c r="N29" s="103" t="str">
        <f t="shared" si="6"/>
        <v/>
      </c>
      <c r="O29" s="103" t="str">
        <f t="shared" si="7"/>
        <v/>
      </c>
      <c r="P29" s="107" t="str">
        <f t="shared" si="0"/>
        <v/>
      </c>
      <c r="Q29" s="66"/>
      <c r="R29" s="65">
        <v>0</v>
      </c>
      <c r="S29" s="65">
        <v>0</v>
      </c>
      <c r="T29" s="102" t="str">
        <f t="shared" si="1"/>
        <v/>
      </c>
      <c r="U29" s="102" t="str">
        <f t="shared" si="2"/>
        <v/>
      </c>
      <c r="V29" s="6"/>
      <c r="W29" s="64" t="str">
        <f t="shared" si="3"/>
        <v/>
      </c>
      <c r="X29" s="109" t="str">
        <f t="shared" ref="X29:Y29" si="13">IF(+R29&gt;1,+W29,"")</f>
        <v/>
      </c>
      <c r="Y29" s="109" t="str">
        <f t="shared" si="13"/>
        <v/>
      </c>
      <c r="Z29" s="6"/>
      <c r="AA29" s="6"/>
      <c r="AB29" s="6"/>
    </row>
    <row r="30" spans="1:28" s="1" customFormat="1" ht="39.6" x14ac:dyDescent="0.25">
      <c r="A30" s="57" t="str">
        <f t="shared" si="5"/>
        <v>A</v>
      </c>
      <c r="B30" s="54" t="s">
        <v>73</v>
      </c>
      <c r="C30" s="4" t="s">
        <v>74</v>
      </c>
      <c r="D30" s="24" t="s">
        <v>42</v>
      </c>
      <c r="E30" s="28"/>
      <c r="F30" s="30"/>
      <c r="H30" s="67">
        <f>IF(+E30="Ska",1,0)</f>
        <v>0</v>
      </c>
      <c r="I30" s="67">
        <f>IF(+F30="Ja",1,0)</f>
        <v>0</v>
      </c>
      <c r="J30" s="67">
        <f t="shared" ref="J30" si="14">+H30-I30</f>
        <v>0</v>
      </c>
      <c r="K30" s="6"/>
      <c r="L30" s="103" t="s">
        <v>59</v>
      </c>
      <c r="M30" s="65">
        <v>3</v>
      </c>
      <c r="N30" s="103">
        <f t="shared" si="6"/>
        <v>90</v>
      </c>
      <c r="O30" s="103">
        <f t="shared" si="7"/>
        <v>0.15</v>
      </c>
      <c r="P30" s="108">
        <f t="shared" si="0"/>
        <v>5.0000000000000001E-3</v>
      </c>
      <c r="Q30" s="66"/>
      <c r="R30" s="65">
        <v>3</v>
      </c>
      <c r="S30" s="65">
        <v>3</v>
      </c>
      <c r="T30" s="108">
        <f>IF(+R30&gt;0,+$P30,"")</f>
        <v>5.0000000000000001E-3</v>
      </c>
      <c r="U30" s="108">
        <f>IF(+S30&gt;0,+$P30,"")</f>
        <v>5.0000000000000001E-3</v>
      </c>
      <c r="V30" s="6"/>
      <c r="W30" s="64" t="str">
        <f>IF(+E30="Ska",-P30,"")</f>
        <v/>
      </c>
      <c r="X30" s="109" t="str">
        <f>IF(+R30&gt;1,+W30,"")</f>
        <v/>
      </c>
      <c r="Y30" s="109" t="str">
        <f>IF(+S30&gt;1,+W30,"")</f>
        <v/>
      </c>
      <c r="Z30" s="6"/>
      <c r="AA30" s="6"/>
      <c r="AB30" s="6"/>
    </row>
    <row r="31" spans="1:28" s="1" customFormat="1" x14ac:dyDescent="0.25">
      <c r="A31" s="57" t="str">
        <f t="shared" si="5"/>
        <v>A</v>
      </c>
      <c r="B31" s="54" t="s">
        <v>75</v>
      </c>
      <c r="C31" s="4" t="s">
        <v>76</v>
      </c>
      <c r="D31" s="24" t="s">
        <v>42</v>
      </c>
      <c r="E31" s="28"/>
      <c r="F31" s="30"/>
      <c r="H31" s="67">
        <f>IF(+E31="Ska",1,0)</f>
        <v>0</v>
      </c>
      <c r="I31" s="67">
        <f>IF(+F31="Ja",1,0)</f>
        <v>0</v>
      </c>
      <c r="J31" s="67">
        <f t="shared" ref="J31" si="15">+H31-I31</f>
        <v>0</v>
      </c>
      <c r="K31" s="6"/>
      <c r="L31" s="103" t="s">
        <v>59</v>
      </c>
      <c r="M31" s="65">
        <v>5</v>
      </c>
      <c r="N31" s="103">
        <f t="shared" si="6"/>
        <v>90</v>
      </c>
      <c r="O31" s="103">
        <f t="shared" si="7"/>
        <v>0.15</v>
      </c>
      <c r="P31" s="108">
        <f t="shared" si="0"/>
        <v>8.3333333333333332E-3</v>
      </c>
      <c r="Q31" s="66"/>
      <c r="R31" s="65">
        <v>5</v>
      </c>
      <c r="S31" s="65">
        <v>5</v>
      </c>
      <c r="T31" s="108">
        <f t="shared" ref="T31:T94" si="16">IF(+R31&gt;0,+$P31,"")</f>
        <v>8.3333333333333332E-3</v>
      </c>
      <c r="U31" s="108">
        <f t="shared" ref="U31:U94" si="17">IF(+S31&gt;0,+$P31,"")</f>
        <v>8.3333333333333332E-3</v>
      </c>
      <c r="V31" s="6"/>
      <c r="W31" s="64" t="str">
        <f t="shared" ref="W31:W32" si="18">IF(+E31="Ska",-P31,"")</f>
        <v/>
      </c>
      <c r="X31" s="109" t="str">
        <f t="shared" ref="X31" si="19">IF(+R31&gt;1,+W31,"")</f>
        <v/>
      </c>
      <c r="Y31" s="109" t="str">
        <f t="shared" ref="Y31:Y32" si="20">IF(+S31&gt;1,+W31,"")</f>
        <v/>
      </c>
      <c r="Z31" s="6"/>
      <c r="AA31" s="6"/>
      <c r="AB31" s="6"/>
    </row>
    <row r="32" spans="1:28" s="1" customFormat="1" x14ac:dyDescent="0.25">
      <c r="A32" s="57" t="str">
        <f t="shared" si="5"/>
        <v>A</v>
      </c>
      <c r="B32" s="54" t="s">
        <v>77</v>
      </c>
      <c r="C32" s="4" t="s">
        <v>78</v>
      </c>
      <c r="D32" s="24" t="s">
        <v>42</v>
      </c>
      <c r="E32" s="28"/>
      <c r="F32" s="30"/>
      <c r="H32" s="67">
        <f>IF(+E32="Ska",1,0)</f>
        <v>0</v>
      </c>
      <c r="I32" s="67">
        <f>IF(+F32="Ja",1,0)</f>
        <v>0</v>
      </c>
      <c r="J32" s="67">
        <f t="shared" ref="J32" si="21">+H32-I32</f>
        <v>0</v>
      </c>
      <c r="K32" s="6"/>
      <c r="L32" s="103" t="s">
        <v>59</v>
      </c>
      <c r="M32" s="65">
        <v>3</v>
      </c>
      <c r="N32" s="103">
        <f t="shared" si="6"/>
        <v>90</v>
      </c>
      <c r="O32" s="103">
        <f t="shared" si="7"/>
        <v>0.15</v>
      </c>
      <c r="P32" s="108">
        <f t="shared" si="0"/>
        <v>5.0000000000000001E-3</v>
      </c>
      <c r="Q32" s="66"/>
      <c r="R32" s="65">
        <v>3</v>
      </c>
      <c r="S32" s="65">
        <v>3</v>
      </c>
      <c r="T32" s="108">
        <f t="shared" si="16"/>
        <v>5.0000000000000001E-3</v>
      </c>
      <c r="U32" s="108">
        <f t="shared" si="17"/>
        <v>5.0000000000000001E-3</v>
      </c>
      <c r="V32" s="6"/>
      <c r="W32" s="64" t="str">
        <f t="shared" si="18"/>
        <v/>
      </c>
      <c r="X32" s="109" t="str">
        <f t="shared" ref="X32" si="22">IF(+R32&gt;1,+W32,"")</f>
        <v/>
      </c>
      <c r="Y32" s="109" t="str">
        <f t="shared" si="20"/>
        <v/>
      </c>
      <c r="Z32" s="6"/>
      <c r="AA32" s="6"/>
      <c r="AB32" s="6"/>
    </row>
    <row r="33" spans="1:28" s="1" customFormat="1" ht="25.5" hidden="1" x14ac:dyDescent="0.2">
      <c r="A33" s="57" t="str">
        <f t="shared" si="5"/>
        <v>A</v>
      </c>
      <c r="B33" s="54" t="s">
        <v>79</v>
      </c>
      <c r="C33" s="4" t="s">
        <v>80</v>
      </c>
      <c r="D33" s="24" t="s">
        <v>41</v>
      </c>
      <c r="E33" s="29"/>
      <c r="F33" s="58"/>
      <c r="G33" s="95"/>
      <c r="K33" s="6"/>
      <c r="L33" s="103" t="s">
        <v>59</v>
      </c>
      <c r="M33" s="65" t="s">
        <v>842</v>
      </c>
      <c r="N33" s="103" t="str">
        <f t="shared" si="6"/>
        <v/>
      </c>
      <c r="O33" s="103" t="str">
        <f t="shared" si="7"/>
        <v/>
      </c>
      <c r="P33" s="108" t="str">
        <f t="shared" si="0"/>
        <v/>
      </c>
      <c r="Q33" s="66"/>
      <c r="R33" s="65">
        <v>0</v>
      </c>
      <c r="S33" s="65">
        <v>0</v>
      </c>
      <c r="T33" s="108" t="str">
        <f t="shared" si="16"/>
        <v/>
      </c>
      <c r="U33" s="108" t="str">
        <f t="shared" si="17"/>
        <v/>
      </c>
      <c r="V33" s="6"/>
      <c r="W33" s="64" t="str">
        <f t="shared" ref="W33:W95" si="23">IF(+E33="Ska",-P33,"")</f>
        <v/>
      </c>
      <c r="X33" s="109" t="str">
        <f t="shared" ref="X33:Y33" si="24">IF(+R33&gt;1,+W33,"")</f>
        <v/>
      </c>
      <c r="Y33" s="109" t="str">
        <f t="shared" si="24"/>
        <v/>
      </c>
      <c r="Z33" s="6"/>
      <c r="AA33" s="6"/>
      <c r="AB33" s="6"/>
    </row>
    <row r="34" spans="1:28" s="1" customFormat="1" ht="25.5" hidden="1" x14ac:dyDescent="0.2">
      <c r="A34" s="57" t="str">
        <f t="shared" si="5"/>
        <v>A</v>
      </c>
      <c r="B34" s="54" t="s">
        <v>81</v>
      </c>
      <c r="C34" s="4" t="s">
        <v>82</v>
      </c>
      <c r="D34" s="24" t="s">
        <v>41</v>
      </c>
      <c r="E34" s="29"/>
      <c r="F34" s="58"/>
      <c r="G34" s="95"/>
      <c r="K34" s="6"/>
      <c r="L34" s="103" t="s">
        <v>59</v>
      </c>
      <c r="M34" s="65" t="s">
        <v>842</v>
      </c>
      <c r="N34" s="103" t="str">
        <f t="shared" si="6"/>
        <v/>
      </c>
      <c r="O34" s="103" t="str">
        <f t="shared" si="7"/>
        <v/>
      </c>
      <c r="P34" s="108" t="str">
        <f t="shared" si="0"/>
        <v/>
      </c>
      <c r="Q34" s="66"/>
      <c r="R34" s="65">
        <v>0</v>
      </c>
      <c r="S34" s="65">
        <v>0</v>
      </c>
      <c r="T34" s="108" t="str">
        <f t="shared" si="16"/>
        <v/>
      </c>
      <c r="U34" s="108" t="str">
        <f t="shared" si="17"/>
        <v/>
      </c>
      <c r="V34" s="6"/>
      <c r="W34" s="64" t="str">
        <f t="shared" si="23"/>
        <v/>
      </c>
      <c r="X34" s="109" t="str">
        <f t="shared" ref="X34:Y34" si="25">IF(+R34&gt;1,+W34,"")</f>
        <v/>
      </c>
      <c r="Y34" s="109" t="str">
        <f t="shared" si="25"/>
        <v/>
      </c>
      <c r="Z34" s="6"/>
      <c r="AA34" s="6"/>
      <c r="AB34" s="6"/>
    </row>
    <row r="35" spans="1:28" s="1" customFormat="1" ht="39.6" x14ac:dyDescent="0.25">
      <c r="A35" s="57" t="str">
        <f t="shared" si="5"/>
        <v>A</v>
      </c>
      <c r="B35" s="54" t="s">
        <v>83</v>
      </c>
      <c r="C35" s="4" t="s">
        <v>84</v>
      </c>
      <c r="D35" s="24" t="s">
        <v>42</v>
      </c>
      <c r="E35" s="28"/>
      <c r="F35" s="30"/>
      <c r="H35" s="67">
        <f t="shared" ref="H35:H36" si="26">IF(+E35="Ska",1,0)</f>
        <v>0</v>
      </c>
      <c r="I35" s="67">
        <f t="shared" ref="I35:I36" si="27">IF(+F35="Ja",1,0)</f>
        <v>0</v>
      </c>
      <c r="J35" s="67">
        <f t="shared" ref="J35:J36" si="28">+H35-I35</f>
        <v>0</v>
      </c>
      <c r="K35" s="6"/>
      <c r="L35" s="103" t="s">
        <v>59</v>
      </c>
      <c r="M35" s="65">
        <v>5</v>
      </c>
      <c r="N35" s="103">
        <f t="shared" si="6"/>
        <v>90</v>
      </c>
      <c r="O35" s="103">
        <f t="shared" si="7"/>
        <v>0.15</v>
      </c>
      <c r="P35" s="108">
        <f t="shared" si="0"/>
        <v>8.3333333333333332E-3</v>
      </c>
      <c r="Q35" s="66"/>
      <c r="R35" s="65">
        <v>0</v>
      </c>
      <c r="S35" s="65">
        <v>5</v>
      </c>
      <c r="T35" s="108" t="str">
        <f t="shared" si="16"/>
        <v/>
      </c>
      <c r="U35" s="108">
        <f t="shared" si="17"/>
        <v>8.3333333333333332E-3</v>
      </c>
      <c r="V35" s="6"/>
      <c r="W35" s="64" t="str">
        <f t="shared" si="23"/>
        <v/>
      </c>
      <c r="X35" s="109" t="str">
        <f t="shared" ref="X35" si="29">IF(+R35&gt;1,+W35,"")</f>
        <v/>
      </c>
      <c r="Y35" s="109" t="str">
        <f t="shared" ref="Y35:Y36" si="30">IF(+S35&gt;1,+W35,"")</f>
        <v/>
      </c>
      <c r="Z35" s="6"/>
      <c r="AA35" s="6"/>
      <c r="AB35" s="6"/>
    </row>
    <row r="36" spans="1:28" s="1" customFormat="1" x14ac:dyDescent="0.25">
      <c r="A36" s="57" t="str">
        <f t="shared" si="5"/>
        <v>A</v>
      </c>
      <c r="B36" s="54" t="s">
        <v>85</v>
      </c>
      <c r="C36" s="4" t="s">
        <v>86</v>
      </c>
      <c r="D36" s="24" t="s">
        <v>42</v>
      </c>
      <c r="E36" s="28"/>
      <c r="F36" s="30"/>
      <c r="H36" s="67">
        <f t="shared" si="26"/>
        <v>0</v>
      </c>
      <c r="I36" s="67">
        <f t="shared" si="27"/>
        <v>0</v>
      </c>
      <c r="J36" s="67">
        <f t="shared" si="28"/>
        <v>0</v>
      </c>
      <c r="K36" s="6"/>
      <c r="L36" s="103" t="s">
        <v>59</v>
      </c>
      <c r="M36" s="65">
        <v>3</v>
      </c>
      <c r="N36" s="103">
        <f t="shared" si="6"/>
        <v>90</v>
      </c>
      <c r="O36" s="103">
        <f t="shared" si="7"/>
        <v>0.15</v>
      </c>
      <c r="P36" s="108">
        <f t="shared" si="0"/>
        <v>5.0000000000000001E-3</v>
      </c>
      <c r="Q36" s="66"/>
      <c r="R36" s="65">
        <v>3</v>
      </c>
      <c r="S36" s="65">
        <v>3</v>
      </c>
      <c r="T36" s="108">
        <f t="shared" si="16"/>
        <v>5.0000000000000001E-3</v>
      </c>
      <c r="U36" s="108">
        <f t="shared" si="17"/>
        <v>5.0000000000000001E-3</v>
      </c>
      <c r="V36" s="6"/>
      <c r="W36" s="64" t="str">
        <f t="shared" si="23"/>
        <v/>
      </c>
      <c r="X36" s="109" t="str">
        <f t="shared" ref="X36" si="31">IF(+R36&gt;1,+W36,"")</f>
        <v/>
      </c>
      <c r="Y36" s="109" t="str">
        <f t="shared" si="30"/>
        <v/>
      </c>
      <c r="Z36" s="6"/>
      <c r="AA36" s="6"/>
      <c r="AB36" s="6"/>
    </row>
    <row r="37" spans="1:28" s="7" customFormat="1" ht="25.5" hidden="1" x14ac:dyDescent="0.2">
      <c r="A37" s="57" t="str">
        <f t="shared" si="5"/>
        <v>A</v>
      </c>
      <c r="B37" s="54" t="s">
        <v>87</v>
      </c>
      <c r="C37" s="4" t="s">
        <v>88</v>
      </c>
      <c r="D37" s="24" t="s">
        <v>41</v>
      </c>
      <c r="E37" s="29"/>
      <c r="F37" s="58"/>
      <c r="G37" s="97"/>
      <c r="H37" s="1"/>
      <c r="I37" s="1"/>
      <c r="J37" s="1"/>
      <c r="K37" s="6"/>
      <c r="L37" s="103" t="s">
        <v>59</v>
      </c>
      <c r="M37" s="65" t="s">
        <v>842</v>
      </c>
      <c r="N37" s="103" t="str">
        <f t="shared" si="6"/>
        <v/>
      </c>
      <c r="O37" s="103" t="str">
        <f t="shared" si="7"/>
        <v/>
      </c>
      <c r="P37" s="108" t="str">
        <f t="shared" si="0"/>
        <v/>
      </c>
      <c r="Q37" s="66"/>
      <c r="R37" s="65">
        <v>0</v>
      </c>
      <c r="S37" s="65">
        <v>0</v>
      </c>
      <c r="T37" s="108" t="str">
        <f t="shared" si="16"/>
        <v/>
      </c>
      <c r="U37" s="108" t="str">
        <f t="shared" si="17"/>
        <v/>
      </c>
      <c r="V37" s="6"/>
      <c r="W37" s="64" t="str">
        <f t="shared" si="23"/>
        <v/>
      </c>
      <c r="X37" s="109" t="str">
        <f t="shared" ref="X37:Y37" si="32">IF(+R37&gt;1,+W37,"")</f>
        <v/>
      </c>
      <c r="Y37" s="109" t="str">
        <f t="shared" si="32"/>
        <v/>
      </c>
      <c r="Z37" s="6"/>
      <c r="AA37" s="6"/>
      <c r="AB37" s="6"/>
    </row>
    <row r="38" spans="1:28" s="1" customFormat="1" ht="12.75" hidden="1" x14ac:dyDescent="0.2">
      <c r="A38" s="57" t="str">
        <f t="shared" si="5"/>
        <v>A</v>
      </c>
      <c r="B38" s="54" t="s">
        <v>89</v>
      </c>
      <c r="C38" s="4" t="s">
        <v>90</v>
      </c>
      <c r="D38" s="24" t="s">
        <v>41</v>
      </c>
      <c r="E38" s="29"/>
      <c r="F38" s="58"/>
      <c r="G38" s="95"/>
      <c r="K38" s="6"/>
      <c r="L38" s="103" t="s">
        <v>59</v>
      </c>
      <c r="M38" s="65" t="s">
        <v>842</v>
      </c>
      <c r="N38" s="103" t="str">
        <f t="shared" si="6"/>
        <v/>
      </c>
      <c r="O38" s="103" t="str">
        <f t="shared" si="7"/>
        <v/>
      </c>
      <c r="P38" s="108" t="str">
        <f t="shared" si="0"/>
        <v/>
      </c>
      <c r="Q38" s="66"/>
      <c r="R38" s="65">
        <v>0</v>
      </c>
      <c r="S38" s="65">
        <v>0</v>
      </c>
      <c r="T38" s="108" t="str">
        <f t="shared" si="16"/>
        <v/>
      </c>
      <c r="U38" s="108" t="str">
        <f t="shared" si="17"/>
        <v/>
      </c>
      <c r="V38" s="6"/>
      <c r="W38" s="64" t="str">
        <f t="shared" si="23"/>
        <v/>
      </c>
      <c r="X38" s="109" t="str">
        <f t="shared" ref="X38:Y38" si="33">IF(+R38&gt;1,+W38,"")</f>
        <v/>
      </c>
      <c r="Y38" s="109" t="str">
        <f t="shared" si="33"/>
        <v/>
      </c>
      <c r="Z38" s="6"/>
      <c r="AA38" s="6"/>
      <c r="AB38" s="6"/>
    </row>
    <row r="39" spans="1:28" s="1" customFormat="1" x14ac:dyDescent="0.25">
      <c r="A39" s="57" t="str">
        <f t="shared" si="5"/>
        <v>A</v>
      </c>
      <c r="B39" s="54" t="s">
        <v>91</v>
      </c>
      <c r="C39" s="4" t="s">
        <v>92</v>
      </c>
      <c r="D39" s="24" t="s">
        <v>42</v>
      </c>
      <c r="E39" s="28"/>
      <c r="F39" s="30"/>
      <c r="H39" s="67">
        <f t="shared" ref="H39:H41" si="34">IF(+E39="Ska",1,0)</f>
        <v>0</v>
      </c>
      <c r="I39" s="67">
        <f t="shared" ref="I39:I41" si="35">IF(+F39="Ja",1,0)</f>
        <v>0</v>
      </c>
      <c r="J39" s="67">
        <f t="shared" ref="J39:J41" si="36">+H39-I39</f>
        <v>0</v>
      </c>
      <c r="K39" s="6"/>
      <c r="L39" s="103" t="s">
        <v>59</v>
      </c>
      <c r="M39" s="65">
        <v>3</v>
      </c>
      <c r="N39" s="103">
        <f t="shared" si="6"/>
        <v>90</v>
      </c>
      <c r="O39" s="103">
        <f t="shared" si="7"/>
        <v>0.15</v>
      </c>
      <c r="P39" s="108">
        <f t="shared" si="0"/>
        <v>5.0000000000000001E-3</v>
      </c>
      <c r="Q39" s="66"/>
      <c r="R39" s="65">
        <v>3</v>
      </c>
      <c r="S39" s="65">
        <v>3</v>
      </c>
      <c r="T39" s="108">
        <f t="shared" si="16"/>
        <v>5.0000000000000001E-3</v>
      </c>
      <c r="U39" s="108">
        <f t="shared" si="17"/>
        <v>5.0000000000000001E-3</v>
      </c>
      <c r="V39" s="6"/>
      <c r="W39" s="64" t="str">
        <f t="shared" si="23"/>
        <v/>
      </c>
      <c r="X39" s="109" t="str">
        <f t="shared" ref="X39" si="37">IF(+R39&gt;1,+W39,"")</f>
        <v/>
      </c>
      <c r="Y39" s="109" t="str">
        <f t="shared" ref="Y39:Y41" si="38">IF(+S39&gt;1,+W39,"")</f>
        <v/>
      </c>
      <c r="Z39" s="6"/>
      <c r="AA39" s="6"/>
      <c r="AB39" s="6"/>
    </row>
    <row r="40" spans="1:28" s="1" customFormat="1" ht="26.4" x14ac:dyDescent="0.25">
      <c r="A40" s="57" t="str">
        <f t="shared" si="5"/>
        <v>A</v>
      </c>
      <c r="B40" s="54" t="s">
        <v>93</v>
      </c>
      <c r="C40" s="4" t="s">
        <v>94</v>
      </c>
      <c r="D40" s="24" t="s">
        <v>42</v>
      </c>
      <c r="E40" s="28"/>
      <c r="F40" s="30"/>
      <c r="H40" s="67">
        <f t="shared" si="34"/>
        <v>0</v>
      </c>
      <c r="I40" s="67">
        <f t="shared" si="35"/>
        <v>0</v>
      </c>
      <c r="J40" s="67">
        <f t="shared" si="36"/>
        <v>0</v>
      </c>
      <c r="K40" s="6"/>
      <c r="L40" s="103" t="s">
        <v>59</v>
      </c>
      <c r="M40" s="65">
        <v>5</v>
      </c>
      <c r="N40" s="103">
        <f t="shared" si="6"/>
        <v>90</v>
      </c>
      <c r="O40" s="103">
        <f t="shared" si="7"/>
        <v>0.15</v>
      </c>
      <c r="P40" s="108">
        <f t="shared" si="0"/>
        <v>8.3333333333333332E-3</v>
      </c>
      <c r="Q40" s="66"/>
      <c r="R40" s="65">
        <v>5</v>
      </c>
      <c r="S40" s="65">
        <v>5</v>
      </c>
      <c r="T40" s="108">
        <f t="shared" si="16"/>
        <v>8.3333333333333332E-3</v>
      </c>
      <c r="U40" s="108">
        <f t="shared" si="17"/>
        <v>8.3333333333333332E-3</v>
      </c>
      <c r="V40" s="6"/>
      <c r="W40" s="64" t="str">
        <f t="shared" si="23"/>
        <v/>
      </c>
      <c r="X40" s="109" t="str">
        <f t="shared" ref="X40" si="39">IF(+R40&gt;1,+W40,"")</f>
        <v/>
      </c>
      <c r="Y40" s="109" t="str">
        <f t="shared" si="38"/>
        <v/>
      </c>
      <c r="Z40" s="6"/>
      <c r="AA40" s="6"/>
      <c r="AB40" s="6"/>
    </row>
    <row r="41" spans="1:28" s="1" customFormat="1" ht="26.4" x14ac:dyDescent="0.25">
      <c r="A41" s="57" t="str">
        <f t="shared" si="5"/>
        <v>A</v>
      </c>
      <c r="B41" s="54" t="s">
        <v>95</v>
      </c>
      <c r="C41" s="4" t="s">
        <v>96</v>
      </c>
      <c r="D41" s="24" t="s">
        <v>42</v>
      </c>
      <c r="E41" s="28"/>
      <c r="F41" s="30"/>
      <c r="H41" s="67">
        <f t="shared" si="34"/>
        <v>0</v>
      </c>
      <c r="I41" s="67">
        <f t="shared" si="35"/>
        <v>0</v>
      </c>
      <c r="J41" s="67">
        <f t="shared" si="36"/>
        <v>0</v>
      </c>
      <c r="K41" s="6"/>
      <c r="L41" s="103" t="s">
        <v>59</v>
      </c>
      <c r="M41" s="65">
        <v>5</v>
      </c>
      <c r="N41" s="103">
        <f t="shared" si="6"/>
        <v>90</v>
      </c>
      <c r="O41" s="103">
        <f t="shared" si="7"/>
        <v>0.15</v>
      </c>
      <c r="P41" s="108">
        <f t="shared" si="0"/>
        <v>8.3333333333333332E-3</v>
      </c>
      <c r="Q41" s="66"/>
      <c r="R41" s="65">
        <v>5</v>
      </c>
      <c r="S41" s="65">
        <v>5</v>
      </c>
      <c r="T41" s="108">
        <f t="shared" si="16"/>
        <v>8.3333333333333332E-3</v>
      </c>
      <c r="U41" s="108">
        <f t="shared" si="17"/>
        <v>8.3333333333333332E-3</v>
      </c>
      <c r="V41" s="6"/>
      <c r="W41" s="64" t="str">
        <f t="shared" si="23"/>
        <v/>
      </c>
      <c r="X41" s="109" t="str">
        <f t="shared" ref="X41" si="40">IF(+R41&gt;1,+W41,"")</f>
        <v/>
      </c>
      <c r="Y41" s="109" t="str">
        <f t="shared" si="38"/>
        <v/>
      </c>
      <c r="Z41" s="6"/>
      <c r="AA41" s="6"/>
      <c r="AB41" s="6"/>
    </row>
    <row r="42" spans="1:28" s="1" customFormat="1" ht="25.5" hidden="1" x14ac:dyDescent="0.2">
      <c r="A42" s="57" t="str">
        <f t="shared" si="5"/>
        <v>A</v>
      </c>
      <c r="B42" s="54" t="s">
        <v>97</v>
      </c>
      <c r="C42" s="4" t="s">
        <v>98</v>
      </c>
      <c r="D42" s="24" t="s">
        <v>41</v>
      </c>
      <c r="E42" s="29"/>
      <c r="F42" s="58"/>
      <c r="G42" s="95"/>
      <c r="K42" s="6"/>
      <c r="L42" s="103" t="s">
        <v>59</v>
      </c>
      <c r="M42" s="65" t="s">
        <v>842</v>
      </c>
      <c r="N42" s="103" t="str">
        <f t="shared" si="6"/>
        <v/>
      </c>
      <c r="O42" s="103" t="str">
        <f t="shared" si="7"/>
        <v/>
      </c>
      <c r="P42" s="108" t="str">
        <f t="shared" si="0"/>
        <v/>
      </c>
      <c r="Q42" s="66"/>
      <c r="R42" s="65">
        <v>0</v>
      </c>
      <c r="S42" s="65">
        <v>0</v>
      </c>
      <c r="T42" s="108" t="str">
        <f t="shared" si="16"/>
        <v/>
      </c>
      <c r="U42" s="108" t="str">
        <f t="shared" si="17"/>
        <v/>
      </c>
      <c r="V42" s="6"/>
      <c r="W42" s="64" t="str">
        <f t="shared" si="23"/>
        <v/>
      </c>
      <c r="X42" s="109" t="str">
        <f t="shared" ref="X42:Y42" si="41">IF(+R42&gt;1,+W42,"")</f>
        <v/>
      </c>
      <c r="Y42" s="109" t="str">
        <f t="shared" si="41"/>
        <v/>
      </c>
      <c r="Z42" s="6"/>
      <c r="AA42" s="6"/>
      <c r="AB42" s="6"/>
    </row>
    <row r="43" spans="1:28" s="1" customFormat="1" ht="18" hidden="1" x14ac:dyDescent="0.25">
      <c r="A43" s="57" t="str">
        <f t="shared" si="5"/>
        <v>A</v>
      </c>
      <c r="B43" s="55" t="s">
        <v>99</v>
      </c>
      <c r="C43" s="59" t="s">
        <v>100</v>
      </c>
      <c r="D43" s="24"/>
      <c r="E43" s="29"/>
      <c r="F43" s="58"/>
      <c r="G43" s="95"/>
      <c r="K43" s="6"/>
      <c r="L43" s="103" t="s">
        <v>59</v>
      </c>
      <c r="M43" s="65" t="s">
        <v>842</v>
      </c>
      <c r="N43" s="103" t="str">
        <f t="shared" si="6"/>
        <v/>
      </c>
      <c r="O43" s="103" t="str">
        <f t="shared" si="7"/>
        <v/>
      </c>
      <c r="P43" s="108" t="str">
        <f t="shared" si="0"/>
        <v/>
      </c>
      <c r="Q43" s="66"/>
      <c r="R43" s="65">
        <v>0</v>
      </c>
      <c r="S43" s="65">
        <v>0</v>
      </c>
      <c r="T43" s="108" t="str">
        <f t="shared" si="16"/>
        <v/>
      </c>
      <c r="U43" s="108" t="str">
        <f t="shared" si="17"/>
        <v/>
      </c>
      <c r="V43" s="6"/>
      <c r="W43" s="64" t="str">
        <f t="shared" si="23"/>
        <v/>
      </c>
      <c r="X43" s="109" t="str">
        <f t="shared" ref="X43:Y43" si="42">IF(+R43&gt;1,+W43,"")</f>
        <v/>
      </c>
      <c r="Y43" s="109" t="str">
        <f t="shared" si="42"/>
        <v/>
      </c>
      <c r="Z43" s="6"/>
      <c r="AA43" s="6"/>
      <c r="AB43" s="6"/>
    </row>
    <row r="44" spans="1:28" s="1" customFormat="1" ht="12.75" hidden="1" x14ac:dyDescent="0.2">
      <c r="A44" s="57" t="str">
        <f t="shared" si="5"/>
        <v>A</v>
      </c>
      <c r="B44" s="54" t="s">
        <v>101</v>
      </c>
      <c r="C44" s="4" t="s">
        <v>102</v>
      </c>
      <c r="D44" s="24" t="s">
        <v>41</v>
      </c>
      <c r="E44" s="29"/>
      <c r="F44" s="58"/>
      <c r="G44" s="95"/>
      <c r="K44" s="6"/>
      <c r="L44" s="103" t="s">
        <v>59</v>
      </c>
      <c r="M44" s="65" t="s">
        <v>842</v>
      </c>
      <c r="N44" s="103" t="str">
        <f t="shared" si="6"/>
        <v/>
      </c>
      <c r="O44" s="103" t="str">
        <f t="shared" si="7"/>
        <v/>
      </c>
      <c r="P44" s="108" t="str">
        <f t="shared" si="0"/>
        <v/>
      </c>
      <c r="Q44" s="66"/>
      <c r="R44" s="65">
        <v>0</v>
      </c>
      <c r="S44" s="65">
        <v>0</v>
      </c>
      <c r="T44" s="108" t="str">
        <f t="shared" si="16"/>
        <v/>
      </c>
      <c r="U44" s="108" t="str">
        <f t="shared" si="17"/>
        <v/>
      </c>
      <c r="V44" s="6"/>
      <c r="W44" s="64" t="str">
        <f t="shared" si="23"/>
        <v/>
      </c>
      <c r="X44" s="109" t="str">
        <f t="shared" ref="X44:Y44" si="43">IF(+R44&gt;1,+W44,"")</f>
        <v/>
      </c>
      <c r="Y44" s="109" t="str">
        <f t="shared" si="43"/>
        <v/>
      </c>
      <c r="Z44" s="6"/>
      <c r="AA44" s="6"/>
      <c r="AB44" s="6"/>
    </row>
    <row r="45" spans="1:28" s="1" customFormat="1" x14ac:dyDescent="0.25">
      <c r="A45" s="57" t="str">
        <f t="shared" si="5"/>
        <v>A</v>
      </c>
      <c r="B45" s="54" t="s">
        <v>103</v>
      </c>
      <c r="C45" s="4" t="s">
        <v>104</v>
      </c>
      <c r="D45" s="24" t="s">
        <v>42</v>
      </c>
      <c r="E45" s="28"/>
      <c r="F45" s="30"/>
      <c r="H45" s="67">
        <f>IF(+E45="Ska",1,0)</f>
        <v>0</v>
      </c>
      <c r="I45" s="67">
        <f>IF(+F45="Ja",1,0)</f>
        <v>0</v>
      </c>
      <c r="J45" s="67">
        <f t="shared" ref="J45" si="44">+H45-I45</f>
        <v>0</v>
      </c>
      <c r="K45" s="6"/>
      <c r="L45" s="103" t="s">
        <v>59</v>
      </c>
      <c r="M45" s="65">
        <v>5</v>
      </c>
      <c r="N45" s="103">
        <f t="shared" si="6"/>
        <v>90</v>
      </c>
      <c r="O45" s="103">
        <f t="shared" si="7"/>
        <v>0.15</v>
      </c>
      <c r="P45" s="108">
        <f t="shared" si="0"/>
        <v>8.3333333333333332E-3</v>
      </c>
      <c r="Q45" s="66"/>
      <c r="R45" s="65">
        <v>5</v>
      </c>
      <c r="S45" s="65">
        <v>5</v>
      </c>
      <c r="T45" s="108">
        <f t="shared" si="16"/>
        <v>8.3333333333333332E-3</v>
      </c>
      <c r="U45" s="108">
        <f t="shared" si="17"/>
        <v>8.3333333333333332E-3</v>
      </c>
      <c r="V45" s="6"/>
      <c r="W45" s="64" t="str">
        <f>IF(+E45="Ska",-P45,"")</f>
        <v/>
      </c>
      <c r="X45" s="109" t="str">
        <f t="shared" ref="X45" si="45">IF(+R45&gt;1,+W45,"")</f>
        <v/>
      </c>
      <c r="Y45" s="109" t="str">
        <f>IF(+S45&gt;1,+W45,"")</f>
        <v/>
      </c>
      <c r="Z45" s="6"/>
      <c r="AA45" s="6"/>
      <c r="AB45" s="6"/>
    </row>
    <row r="46" spans="1:28" s="1" customFormat="1" ht="12.75" hidden="1" x14ac:dyDescent="0.2">
      <c r="A46" s="57" t="str">
        <f t="shared" si="5"/>
        <v>A</v>
      </c>
      <c r="B46" s="54" t="s">
        <v>105</v>
      </c>
      <c r="C46" s="4" t="s">
        <v>106</v>
      </c>
      <c r="D46" s="24" t="s">
        <v>41</v>
      </c>
      <c r="E46" s="29"/>
      <c r="F46" s="58"/>
      <c r="G46" s="95"/>
      <c r="K46" s="6"/>
      <c r="L46" s="103" t="s">
        <v>59</v>
      </c>
      <c r="M46" s="65" t="s">
        <v>842</v>
      </c>
      <c r="N46" s="103" t="str">
        <f t="shared" si="6"/>
        <v/>
      </c>
      <c r="O46" s="103" t="str">
        <f t="shared" si="7"/>
        <v/>
      </c>
      <c r="P46" s="108" t="str">
        <f t="shared" si="0"/>
        <v/>
      </c>
      <c r="Q46" s="66"/>
      <c r="R46" s="65">
        <v>0</v>
      </c>
      <c r="S46" s="65">
        <v>0</v>
      </c>
      <c r="T46" s="108" t="str">
        <f t="shared" si="16"/>
        <v/>
      </c>
      <c r="U46" s="108" t="str">
        <f t="shared" si="17"/>
        <v/>
      </c>
      <c r="V46" s="6"/>
      <c r="W46" s="64" t="str">
        <f t="shared" si="23"/>
        <v/>
      </c>
      <c r="X46" s="109" t="str">
        <f t="shared" ref="X46:Y46" si="46">IF(+R46&gt;1,+W46,"")</f>
        <v/>
      </c>
      <c r="Y46" s="109" t="str">
        <f t="shared" si="46"/>
        <v/>
      </c>
      <c r="Z46" s="6"/>
      <c r="AA46" s="6"/>
      <c r="AB46" s="6"/>
    </row>
    <row r="47" spans="1:28" s="1" customFormat="1" x14ac:dyDescent="0.25">
      <c r="A47" s="57" t="str">
        <f t="shared" si="5"/>
        <v>A</v>
      </c>
      <c r="B47" s="54" t="s">
        <v>107</v>
      </c>
      <c r="C47" s="4" t="s">
        <v>108</v>
      </c>
      <c r="D47" s="24" t="s">
        <v>42</v>
      </c>
      <c r="E47" s="28"/>
      <c r="F47" s="30"/>
      <c r="H47" s="67">
        <f t="shared" ref="H47:H50" si="47">IF(+E47="Ska",1,0)</f>
        <v>0</v>
      </c>
      <c r="I47" s="67">
        <f t="shared" ref="I47:I50" si="48">IF(+F47="Ja",1,0)</f>
        <v>0</v>
      </c>
      <c r="J47" s="67">
        <f t="shared" ref="J47:J50" si="49">+H47-I47</f>
        <v>0</v>
      </c>
      <c r="K47" s="6"/>
      <c r="L47" s="103" t="s">
        <v>59</v>
      </c>
      <c r="M47" s="65">
        <v>5</v>
      </c>
      <c r="N47" s="103">
        <f t="shared" si="6"/>
        <v>90</v>
      </c>
      <c r="O47" s="103">
        <f t="shared" si="7"/>
        <v>0.15</v>
      </c>
      <c r="P47" s="108">
        <f t="shared" si="0"/>
        <v>8.3333333333333332E-3</v>
      </c>
      <c r="Q47" s="66"/>
      <c r="R47" s="65">
        <v>5</v>
      </c>
      <c r="S47" s="65">
        <v>5</v>
      </c>
      <c r="T47" s="108">
        <f t="shared" si="16"/>
        <v>8.3333333333333332E-3</v>
      </c>
      <c r="U47" s="108">
        <f t="shared" si="17"/>
        <v>8.3333333333333332E-3</v>
      </c>
      <c r="V47" s="6"/>
      <c r="W47" s="64" t="str">
        <f t="shared" si="23"/>
        <v/>
      </c>
      <c r="X47" s="109" t="str">
        <f t="shared" ref="X47" si="50">IF(+R47&gt;1,+W47,"")</f>
        <v/>
      </c>
      <c r="Y47" s="109" t="str">
        <f t="shared" ref="Y47:Y50" si="51">IF(+S47&gt;1,+W47,"")</f>
        <v/>
      </c>
      <c r="Z47" s="6"/>
      <c r="AA47" s="6"/>
      <c r="AB47" s="6"/>
    </row>
    <row r="48" spans="1:28" s="1" customFormat="1" x14ac:dyDescent="0.25">
      <c r="A48" s="57" t="str">
        <f t="shared" si="5"/>
        <v>A</v>
      </c>
      <c r="B48" s="54" t="s">
        <v>109</v>
      </c>
      <c r="C48" s="4" t="s">
        <v>110</v>
      </c>
      <c r="D48" s="24" t="s">
        <v>42</v>
      </c>
      <c r="E48" s="28"/>
      <c r="F48" s="30"/>
      <c r="H48" s="67">
        <f t="shared" si="47"/>
        <v>0</v>
      </c>
      <c r="I48" s="67">
        <f t="shared" si="48"/>
        <v>0</v>
      </c>
      <c r="J48" s="67">
        <f t="shared" si="49"/>
        <v>0</v>
      </c>
      <c r="K48" s="6"/>
      <c r="L48" s="103" t="s">
        <v>59</v>
      </c>
      <c r="M48" s="65">
        <v>5</v>
      </c>
      <c r="N48" s="103">
        <f t="shared" si="6"/>
        <v>90</v>
      </c>
      <c r="O48" s="103">
        <f t="shared" si="7"/>
        <v>0.15</v>
      </c>
      <c r="P48" s="108">
        <f t="shared" si="0"/>
        <v>8.3333333333333332E-3</v>
      </c>
      <c r="Q48" s="66"/>
      <c r="R48" s="65">
        <v>5</v>
      </c>
      <c r="S48" s="65">
        <v>5</v>
      </c>
      <c r="T48" s="108">
        <f t="shared" si="16"/>
        <v>8.3333333333333332E-3</v>
      </c>
      <c r="U48" s="108">
        <f t="shared" si="17"/>
        <v>8.3333333333333332E-3</v>
      </c>
      <c r="V48" s="6"/>
      <c r="W48" s="64" t="str">
        <f t="shared" si="23"/>
        <v/>
      </c>
      <c r="X48" s="109" t="str">
        <f t="shared" ref="X48" si="52">IF(+R48&gt;1,+W48,"")</f>
        <v/>
      </c>
      <c r="Y48" s="109" t="str">
        <f t="shared" si="51"/>
        <v/>
      </c>
      <c r="Z48" s="6"/>
      <c r="AA48" s="6"/>
      <c r="AB48" s="6"/>
    </row>
    <row r="49" spans="1:28" s="1" customFormat="1" x14ac:dyDescent="0.25">
      <c r="A49" s="57" t="str">
        <f t="shared" si="5"/>
        <v>A</v>
      </c>
      <c r="B49" s="54" t="s">
        <v>111</v>
      </c>
      <c r="C49" s="4" t="s">
        <v>112</v>
      </c>
      <c r="D49" s="24" t="s">
        <v>42</v>
      </c>
      <c r="E49" s="28"/>
      <c r="F49" s="30"/>
      <c r="H49" s="67">
        <f t="shared" si="47"/>
        <v>0</v>
      </c>
      <c r="I49" s="67">
        <f t="shared" si="48"/>
        <v>0</v>
      </c>
      <c r="J49" s="67">
        <f t="shared" si="49"/>
        <v>0</v>
      </c>
      <c r="K49" s="6"/>
      <c r="L49" s="103" t="s">
        <v>59</v>
      </c>
      <c r="M49" s="65">
        <v>3</v>
      </c>
      <c r="N49" s="103">
        <f t="shared" si="6"/>
        <v>90</v>
      </c>
      <c r="O49" s="103">
        <f t="shared" si="7"/>
        <v>0.15</v>
      </c>
      <c r="P49" s="108">
        <f t="shared" si="0"/>
        <v>5.0000000000000001E-3</v>
      </c>
      <c r="Q49" s="66"/>
      <c r="R49" s="65">
        <v>3</v>
      </c>
      <c r="S49" s="65">
        <v>3</v>
      </c>
      <c r="T49" s="108">
        <f t="shared" si="16"/>
        <v>5.0000000000000001E-3</v>
      </c>
      <c r="U49" s="108">
        <f t="shared" si="17"/>
        <v>5.0000000000000001E-3</v>
      </c>
      <c r="V49" s="6"/>
      <c r="W49" s="64" t="str">
        <f t="shared" si="23"/>
        <v/>
      </c>
      <c r="X49" s="109" t="str">
        <f t="shared" ref="X49" si="53">IF(+R49&gt;1,+W49,"")</f>
        <v/>
      </c>
      <c r="Y49" s="109" t="str">
        <f t="shared" si="51"/>
        <v/>
      </c>
      <c r="Z49" s="6"/>
      <c r="AA49" s="6"/>
      <c r="AB49" s="6"/>
    </row>
    <row r="50" spans="1:28" s="1" customFormat="1" ht="26.4" x14ac:dyDescent="0.25">
      <c r="A50" s="57" t="str">
        <f t="shared" si="5"/>
        <v>A</v>
      </c>
      <c r="B50" s="54" t="s">
        <v>113</v>
      </c>
      <c r="C50" s="4" t="s">
        <v>114</v>
      </c>
      <c r="D50" s="24" t="s">
        <v>42</v>
      </c>
      <c r="E50" s="28"/>
      <c r="F50" s="30"/>
      <c r="H50" s="67">
        <f t="shared" si="47"/>
        <v>0</v>
      </c>
      <c r="I50" s="67">
        <f t="shared" si="48"/>
        <v>0</v>
      </c>
      <c r="J50" s="67">
        <f t="shared" si="49"/>
        <v>0</v>
      </c>
      <c r="K50" s="6"/>
      <c r="L50" s="103" t="s">
        <v>59</v>
      </c>
      <c r="M50" s="65">
        <v>3</v>
      </c>
      <c r="N50" s="103">
        <f t="shared" si="6"/>
        <v>90</v>
      </c>
      <c r="O50" s="103">
        <f t="shared" si="7"/>
        <v>0.15</v>
      </c>
      <c r="P50" s="108">
        <f t="shared" si="0"/>
        <v>5.0000000000000001E-3</v>
      </c>
      <c r="Q50" s="66"/>
      <c r="R50" s="65">
        <v>3</v>
      </c>
      <c r="S50" s="65">
        <v>3</v>
      </c>
      <c r="T50" s="108">
        <f t="shared" si="16"/>
        <v>5.0000000000000001E-3</v>
      </c>
      <c r="U50" s="108">
        <f t="shared" si="17"/>
        <v>5.0000000000000001E-3</v>
      </c>
      <c r="V50" s="6"/>
      <c r="W50" s="64" t="str">
        <f t="shared" si="23"/>
        <v/>
      </c>
      <c r="X50" s="109" t="str">
        <f t="shared" ref="X50" si="54">IF(+R50&gt;1,+W50,"")</f>
        <v/>
      </c>
      <c r="Y50" s="109" t="str">
        <f t="shared" si="51"/>
        <v/>
      </c>
      <c r="Z50" s="6"/>
      <c r="AA50" s="6"/>
      <c r="AB50" s="6"/>
    </row>
    <row r="51" spans="1:28" s="1" customFormat="1" ht="25.5" hidden="1" x14ac:dyDescent="0.2">
      <c r="A51" s="57" t="str">
        <f t="shared" si="5"/>
        <v>A</v>
      </c>
      <c r="B51" s="54" t="s">
        <v>115</v>
      </c>
      <c r="C51" s="4" t="s">
        <v>116</v>
      </c>
      <c r="D51" s="24" t="s">
        <v>41</v>
      </c>
      <c r="E51" s="29"/>
      <c r="F51" s="58"/>
      <c r="G51" s="95"/>
      <c r="K51" s="6"/>
      <c r="L51" s="103" t="s">
        <v>59</v>
      </c>
      <c r="M51" s="65" t="s">
        <v>842</v>
      </c>
      <c r="N51" s="103" t="str">
        <f t="shared" si="6"/>
        <v/>
      </c>
      <c r="O51" s="103" t="str">
        <f t="shared" si="7"/>
        <v/>
      </c>
      <c r="P51" s="108" t="str">
        <f t="shared" si="0"/>
        <v/>
      </c>
      <c r="Q51" s="66"/>
      <c r="R51" s="65">
        <v>0</v>
      </c>
      <c r="S51" s="65">
        <v>0</v>
      </c>
      <c r="T51" s="108" t="str">
        <f t="shared" si="16"/>
        <v/>
      </c>
      <c r="U51" s="108" t="str">
        <f t="shared" si="17"/>
        <v/>
      </c>
      <c r="V51" s="6"/>
      <c r="W51" s="64" t="str">
        <f t="shared" si="23"/>
        <v/>
      </c>
      <c r="X51" s="109" t="str">
        <f t="shared" ref="X51:Y51" si="55">IF(+R51&gt;1,+W51,"")</f>
        <v/>
      </c>
      <c r="Y51" s="109" t="str">
        <f t="shared" si="55"/>
        <v/>
      </c>
      <c r="Z51" s="6"/>
      <c r="AA51" s="6"/>
      <c r="AB51" s="6"/>
    </row>
    <row r="52" spans="1:28" s="1" customFormat="1" ht="26.4" x14ac:dyDescent="0.25">
      <c r="A52" s="57" t="str">
        <f t="shared" si="5"/>
        <v>A</v>
      </c>
      <c r="B52" s="54" t="s">
        <v>117</v>
      </c>
      <c r="C52" s="4" t="s">
        <v>118</v>
      </c>
      <c r="D52" s="24" t="s">
        <v>42</v>
      </c>
      <c r="E52" s="28"/>
      <c r="F52" s="30"/>
      <c r="H52" s="67">
        <f t="shared" ref="H52:H56" si="56">IF(+E52="Ska",1,0)</f>
        <v>0</v>
      </c>
      <c r="I52" s="67">
        <f t="shared" ref="I52:I56" si="57">IF(+F52="Ja",1,0)</f>
        <v>0</v>
      </c>
      <c r="J52" s="67">
        <f t="shared" ref="J52:J56" si="58">+H52-I52</f>
        <v>0</v>
      </c>
      <c r="K52" s="6"/>
      <c r="L52" s="103" t="s">
        <v>59</v>
      </c>
      <c r="M52" s="65">
        <v>5</v>
      </c>
      <c r="N52" s="103">
        <f t="shared" si="6"/>
        <v>90</v>
      </c>
      <c r="O52" s="103">
        <f t="shared" si="7"/>
        <v>0.15</v>
      </c>
      <c r="P52" s="108">
        <f t="shared" si="0"/>
        <v>8.3333333333333332E-3</v>
      </c>
      <c r="Q52" s="66"/>
      <c r="R52" s="65">
        <v>5</v>
      </c>
      <c r="S52" s="65">
        <v>5</v>
      </c>
      <c r="T52" s="108">
        <f t="shared" si="16"/>
        <v>8.3333333333333332E-3</v>
      </c>
      <c r="U52" s="108">
        <f t="shared" si="17"/>
        <v>8.3333333333333332E-3</v>
      </c>
      <c r="V52" s="6"/>
      <c r="W52" s="64" t="str">
        <f t="shared" si="23"/>
        <v/>
      </c>
      <c r="X52" s="109" t="str">
        <f t="shared" ref="X52" si="59">IF(+R52&gt;1,+W52,"")</f>
        <v/>
      </c>
      <c r="Y52" s="109" t="str">
        <f t="shared" ref="Y52:Y56" si="60">IF(+S52&gt;1,+W52,"")</f>
        <v/>
      </c>
      <c r="Z52" s="6"/>
      <c r="AA52" s="6"/>
      <c r="AB52" s="6"/>
    </row>
    <row r="53" spans="1:28" s="1" customFormat="1" ht="26.4" x14ac:dyDescent="0.25">
      <c r="A53" s="57" t="str">
        <f t="shared" si="5"/>
        <v>A</v>
      </c>
      <c r="B53" s="54" t="s">
        <v>119</v>
      </c>
      <c r="C53" s="4" t="s">
        <v>120</v>
      </c>
      <c r="D53" s="24" t="s">
        <v>42</v>
      </c>
      <c r="E53" s="28"/>
      <c r="F53" s="30"/>
      <c r="H53" s="67">
        <f t="shared" si="56"/>
        <v>0</v>
      </c>
      <c r="I53" s="67">
        <f t="shared" si="57"/>
        <v>0</v>
      </c>
      <c r="J53" s="67">
        <f t="shared" si="58"/>
        <v>0</v>
      </c>
      <c r="K53" s="6"/>
      <c r="L53" s="103" t="s">
        <v>59</v>
      </c>
      <c r="M53" s="65">
        <v>3</v>
      </c>
      <c r="N53" s="103">
        <f t="shared" si="6"/>
        <v>90</v>
      </c>
      <c r="O53" s="103">
        <f t="shared" si="7"/>
        <v>0.15</v>
      </c>
      <c r="P53" s="108">
        <f t="shared" si="0"/>
        <v>5.0000000000000001E-3</v>
      </c>
      <c r="Q53" s="66"/>
      <c r="R53" s="65">
        <v>3</v>
      </c>
      <c r="S53" s="65">
        <v>3</v>
      </c>
      <c r="T53" s="108">
        <f t="shared" si="16"/>
        <v>5.0000000000000001E-3</v>
      </c>
      <c r="U53" s="108">
        <f t="shared" si="17"/>
        <v>5.0000000000000001E-3</v>
      </c>
      <c r="V53" s="6"/>
      <c r="W53" s="64" t="str">
        <f t="shared" si="23"/>
        <v/>
      </c>
      <c r="X53" s="109" t="str">
        <f t="shared" ref="X53" si="61">IF(+R53&gt;1,+W53,"")</f>
        <v/>
      </c>
      <c r="Y53" s="109" t="str">
        <f t="shared" si="60"/>
        <v/>
      </c>
      <c r="Z53" s="6"/>
      <c r="AA53" s="6"/>
      <c r="AB53" s="6"/>
    </row>
    <row r="54" spans="1:28" s="1" customFormat="1" ht="26.4" x14ac:dyDescent="0.25">
      <c r="A54" s="57" t="str">
        <f t="shared" si="5"/>
        <v>A</v>
      </c>
      <c r="B54" s="54" t="s">
        <v>121</v>
      </c>
      <c r="C54" s="4" t="s">
        <v>122</v>
      </c>
      <c r="D54" s="24" t="s">
        <v>42</v>
      </c>
      <c r="E54" s="28"/>
      <c r="F54" s="30"/>
      <c r="H54" s="67">
        <f t="shared" si="56"/>
        <v>0</v>
      </c>
      <c r="I54" s="67">
        <f t="shared" si="57"/>
        <v>0</v>
      </c>
      <c r="J54" s="67">
        <f t="shared" si="58"/>
        <v>0</v>
      </c>
      <c r="K54" s="6"/>
      <c r="L54" s="103" t="s">
        <v>59</v>
      </c>
      <c r="M54" s="65">
        <v>3</v>
      </c>
      <c r="N54" s="103">
        <f t="shared" si="6"/>
        <v>90</v>
      </c>
      <c r="O54" s="103">
        <f t="shared" si="7"/>
        <v>0.15</v>
      </c>
      <c r="P54" s="108">
        <f t="shared" si="0"/>
        <v>5.0000000000000001E-3</v>
      </c>
      <c r="Q54" s="66"/>
      <c r="R54" s="65">
        <v>3</v>
      </c>
      <c r="S54" s="65">
        <v>3</v>
      </c>
      <c r="T54" s="108">
        <f t="shared" si="16"/>
        <v>5.0000000000000001E-3</v>
      </c>
      <c r="U54" s="108">
        <f t="shared" si="17"/>
        <v>5.0000000000000001E-3</v>
      </c>
      <c r="V54" s="6"/>
      <c r="W54" s="64" t="str">
        <f t="shared" si="23"/>
        <v/>
      </c>
      <c r="X54" s="109" t="str">
        <f t="shared" ref="X54" si="62">IF(+R54&gt;1,+W54,"")</f>
        <v/>
      </c>
      <c r="Y54" s="109" t="str">
        <f t="shared" si="60"/>
        <v/>
      </c>
      <c r="Z54" s="6"/>
      <c r="AA54" s="6"/>
      <c r="AB54" s="6"/>
    </row>
    <row r="55" spans="1:28" s="1" customFormat="1" x14ac:dyDescent="0.25">
      <c r="A55" s="57" t="str">
        <f t="shared" si="5"/>
        <v>A</v>
      </c>
      <c r="B55" s="54" t="s">
        <v>123</v>
      </c>
      <c r="C55" s="4" t="s">
        <v>124</v>
      </c>
      <c r="D55" s="24" t="s">
        <v>42</v>
      </c>
      <c r="E55" s="28"/>
      <c r="F55" s="30"/>
      <c r="H55" s="67">
        <f t="shared" si="56"/>
        <v>0</v>
      </c>
      <c r="I55" s="67">
        <f t="shared" si="57"/>
        <v>0</v>
      </c>
      <c r="J55" s="67">
        <f t="shared" si="58"/>
        <v>0</v>
      </c>
      <c r="K55" s="6"/>
      <c r="L55" s="103" t="s">
        <v>59</v>
      </c>
      <c r="M55" s="65">
        <v>5</v>
      </c>
      <c r="N55" s="103">
        <f t="shared" si="6"/>
        <v>90</v>
      </c>
      <c r="O55" s="103">
        <f t="shared" si="7"/>
        <v>0.15</v>
      </c>
      <c r="P55" s="108">
        <f t="shared" si="0"/>
        <v>8.3333333333333332E-3</v>
      </c>
      <c r="Q55" s="66"/>
      <c r="R55" s="65">
        <v>5</v>
      </c>
      <c r="S55" s="65">
        <v>5</v>
      </c>
      <c r="T55" s="108">
        <f t="shared" si="16"/>
        <v>8.3333333333333332E-3</v>
      </c>
      <c r="U55" s="108">
        <f t="shared" si="17"/>
        <v>8.3333333333333332E-3</v>
      </c>
      <c r="V55" s="6"/>
      <c r="W55" s="64" t="str">
        <f t="shared" si="23"/>
        <v/>
      </c>
      <c r="X55" s="109" t="str">
        <f t="shared" ref="X55" si="63">IF(+R55&gt;1,+W55,"")</f>
        <v/>
      </c>
      <c r="Y55" s="109" t="str">
        <f t="shared" si="60"/>
        <v/>
      </c>
      <c r="Z55" s="6"/>
      <c r="AA55" s="6"/>
      <c r="AB55" s="6"/>
    </row>
    <row r="56" spans="1:28" s="1" customFormat="1" x14ac:dyDescent="0.25">
      <c r="A56" s="57" t="str">
        <f t="shared" si="5"/>
        <v>A</v>
      </c>
      <c r="B56" s="54" t="s">
        <v>125</v>
      </c>
      <c r="C56" s="4" t="s">
        <v>126</v>
      </c>
      <c r="D56" s="24" t="s">
        <v>42</v>
      </c>
      <c r="E56" s="28"/>
      <c r="F56" s="30"/>
      <c r="H56" s="67">
        <f t="shared" si="56"/>
        <v>0</v>
      </c>
      <c r="I56" s="67">
        <f t="shared" si="57"/>
        <v>0</v>
      </c>
      <c r="J56" s="67">
        <f t="shared" si="58"/>
        <v>0</v>
      </c>
      <c r="K56" s="6"/>
      <c r="L56" s="103" t="s">
        <v>59</v>
      </c>
      <c r="M56" s="65">
        <v>5</v>
      </c>
      <c r="N56" s="103">
        <f t="shared" si="6"/>
        <v>90</v>
      </c>
      <c r="O56" s="103">
        <f t="shared" si="7"/>
        <v>0.15</v>
      </c>
      <c r="P56" s="108">
        <f t="shared" si="0"/>
        <v>8.3333333333333332E-3</v>
      </c>
      <c r="Q56" s="66"/>
      <c r="R56" s="65">
        <v>5</v>
      </c>
      <c r="S56" s="65">
        <v>5</v>
      </c>
      <c r="T56" s="108">
        <f t="shared" si="16"/>
        <v>8.3333333333333332E-3</v>
      </c>
      <c r="U56" s="108">
        <f t="shared" si="17"/>
        <v>8.3333333333333332E-3</v>
      </c>
      <c r="V56" s="6"/>
      <c r="W56" s="64" t="str">
        <f t="shared" si="23"/>
        <v/>
      </c>
      <c r="X56" s="109" t="str">
        <f t="shared" ref="X56" si="64">IF(+R56&gt;1,+W56,"")</f>
        <v/>
      </c>
      <c r="Y56" s="109" t="str">
        <f t="shared" si="60"/>
        <v/>
      </c>
      <c r="Z56" s="6"/>
      <c r="AA56" s="6"/>
      <c r="AB56" s="6"/>
    </row>
    <row r="57" spans="1:28" s="1" customFormat="1" ht="25.5" hidden="1" x14ac:dyDescent="0.2">
      <c r="A57" s="57" t="str">
        <f t="shared" si="5"/>
        <v>A</v>
      </c>
      <c r="B57" s="54" t="s">
        <v>127</v>
      </c>
      <c r="C57" s="4" t="s">
        <v>128</v>
      </c>
      <c r="D57" s="24" t="s">
        <v>41</v>
      </c>
      <c r="E57" s="29"/>
      <c r="F57" s="58"/>
      <c r="G57" s="95"/>
      <c r="K57" s="6"/>
      <c r="L57" s="103" t="s">
        <v>59</v>
      </c>
      <c r="M57" s="65" t="s">
        <v>842</v>
      </c>
      <c r="N57" s="103" t="str">
        <f t="shared" si="6"/>
        <v/>
      </c>
      <c r="O57" s="103" t="str">
        <f t="shared" si="7"/>
        <v/>
      </c>
      <c r="P57" s="108" t="str">
        <f t="shared" si="0"/>
        <v/>
      </c>
      <c r="Q57" s="66"/>
      <c r="R57" s="65">
        <v>0</v>
      </c>
      <c r="S57" s="65">
        <v>0</v>
      </c>
      <c r="T57" s="108" t="str">
        <f t="shared" si="16"/>
        <v/>
      </c>
      <c r="U57" s="108" t="str">
        <f t="shared" si="17"/>
        <v/>
      </c>
      <c r="V57" s="6"/>
      <c r="W57" s="64" t="str">
        <f t="shared" si="23"/>
        <v/>
      </c>
      <c r="X57" s="109" t="str">
        <f t="shared" ref="X57:Y57" si="65">IF(+R57&gt;1,+W57,"")</f>
        <v/>
      </c>
      <c r="Y57" s="109" t="str">
        <f t="shared" si="65"/>
        <v/>
      </c>
      <c r="Z57" s="6"/>
      <c r="AA57" s="6"/>
      <c r="AB57" s="6"/>
    </row>
    <row r="58" spans="1:28" s="1" customFormat="1" ht="18" hidden="1" x14ac:dyDescent="0.25">
      <c r="A58" s="57" t="str">
        <f t="shared" si="5"/>
        <v>A</v>
      </c>
      <c r="B58" s="55" t="s">
        <v>129</v>
      </c>
      <c r="C58" s="59" t="s">
        <v>130</v>
      </c>
      <c r="D58" s="24"/>
      <c r="E58" s="29"/>
      <c r="F58" s="58"/>
      <c r="G58" s="95"/>
      <c r="K58" s="6"/>
      <c r="L58" s="103" t="s">
        <v>59</v>
      </c>
      <c r="M58" s="65" t="s">
        <v>842</v>
      </c>
      <c r="N58" s="103" t="str">
        <f t="shared" si="6"/>
        <v/>
      </c>
      <c r="O58" s="103" t="str">
        <f t="shared" si="7"/>
        <v/>
      </c>
      <c r="P58" s="108" t="str">
        <f t="shared" si="0"/>
        <v/>
      </c>
      <c r="Q58" s="66"/>
      <c r="R58" s="65">
        <v>0</v>
      </c>
      <c r="S58" s="65">
        <v>0</v>
      </c>
      <c r="T58" s="108" t="str">
        <f t="shared" si="16"/>
        <v/>
      </c>
      <c r="U58" s="108" t="str">
        <f t="shared" si="17"/>
        <v/>
      </c>
      <c r="V58" s="6"/>
      <c r="W58" s="64" t="str">
        <f t="shared" si="23"/>
        <v/>
      </c>
      <c r="X58" s="109" t="str">
        <f t="shared" ref="X58:Y58" si="66">IF(+R58&gt;1,+W58,"")</f>
        <v/>
      </c>
      <c r="Y58" s="109" t="str">
        <f t="shared" si="66"/>
        <v/>
      </c>
      <c r="Z58" s="6"/>
      <c r="AA58" s="6"/>
      <c r="AB58" s="6"/>
    </row>
    <row r="59" spans="1:28" s="1" customFormat="1" ht="25.5" hidden="1" x14ac:dyDescent="0.2">
      <c r="A59" s="57" t="str">
        <f t="shared" si="5"/>
        <v>A</v>
      </c>
      <c r="B59" s="54" t="s">
        <v>131</v>
      </c>
      <c r="C59" s="4" t="s">
        <v>132</v>
      </c>
      <c r="D59" s="24" t="s">
        <v>41</v>
      </c>
      <c r="E59" s="29"/>
      <c r="F59" s="58"/>
      <c r="G59" s="95"/>
      <c r="K59" s="6"/>
      <c r="L59" s="103" t="s">
        <v>59</v>
      </c>
      <c r="M59" s="65" t="s">
        <v>842</v>
      </c>
      <c r="N59" s="103" t="str">
        <f t="shared" si="6"/>
        <v/>
      </c>
      <c r="O59" s="103" t="str">
        <f t="shared" si="7"/>
        <v/>
      </c>
      <c r="P59" s="108" t="str">
        <f t="shared" si="0"/>
        <v/>
      </c>
      <c r="Q59" s="66"/>
      <c r="R59" s="65">
        <v>0</v>
      </c>
      <c r="S59" s="65">
        <v>0</v>
      </c>
      <c r="T59" s="108" t="str">
        <f t="shared" si="16"/>
        <v/>
      </c>
      <c r="U59" s="108" t="str">
        <f t="shared" si="17"/>
        <v/>
      </c>
      <c r="V59" s="6"/>
      <c r="W59" s="64" t="str">
        <f t="shared" si="23"/>
        <v/>
      </c>
      <c r="X59" s="109" t="str">
        <f t="shared" ref="X59:Y59" si="67">IF(+R59&gt;1,+W59,"")</f>
        <v/>
      </c>
      <c r="Y59" s="109" t="str">
        <f t="shared" si="67"/>
        <v/>
      </c>
      <c r="Z59" s="6"/>
      <c r="AA59" s="6"/>
      <c r="AB59" s="6"/>
    </row>
    <row r="60" spans="1:28" s="1" customFormat="1" ht="25.5" hidden="1" x14ac:dyDescent="0.2">
      <c r="A60" s="57" t="str">
        <f t="shared" si="5"/>
        <v>A</v>
      </c>
      <c r="B60" s="54" t="s">
        <v>133</v>
      </c>
      <c r="C60" s="4" t="s">
        <v>134</v>
      </c>
      <c r="D60" s="24" t="s">
        <v>41</v>
      </c>
      <c r="E60" s="29"/>
      <c r="F60" s="58"/>
      <c r="G60" s="95"/>
      <c r="K60" s="6"/>
      <c r="L60" s="103" t="s">
        <v>59</v>
      </c>
      <c r="M60" s="65" t="s">
        <v>842</v>
      </c>
      <c r="N60" s="103" t="str">
        <f t="shared" si="6"/>
        <v/>
      </c>
      <c r="O60" s="103" t="str">
        <f t="shared" si="7"/>
        <v/>
      </c>
      <c r="P60" s="108" t="str">
        <f t="shared" si="0"/>
        <v/>
      </c>
      <c r="Q60" s="66"/>
      <c r="R60" s="65">
        <v>0</v>
      </c>
      <c r="S60" s="65">
        <v>0</v>
      </c>
      <c r="T60" s="108" t="str">
        <f t="shared" si="16"/>
        <v/>
      </c>
      <c r="U60" s="108" t="str">
        <f t="shared" si="17"/>
        <v/>
      </c>
      <c r="V60" s="6"/>
      <c r="W60" s="64" t="str">
        <f t="shared" si="23"/>
        <v/>
      </c>
      <c r="X60" s="109" t="str">
        <f t="shared" ref="X60:Y60" si="68">IF(+R60&gt;1,+W60,"")</f>
        <v/>
      </c>
      <c r="Y60" s="109" t="str">
        <f t="shared" si="68"/>
        <v/>
      </c>
      <c r="Z60" s="6"/>
      <c r="AA60" s="6"/>
      <c r="AB60" s="6"/>
    </row>
    <row r="61" spans="1:28" s="1" customFormat="1" ht="26.4" x14ac:dyDescent="0.25">
      <c r="A61" s="57" t="str">
        <f t="shared" si="5"/>
        <v>A</v>
      </c>
      <c r="B61" s="54" t="s">
        <v>135</v>
      </c>
      <c r="C61" s="4" t="s">
        <v>136</v>
      </c>
      <c r="D61" s="24" t="s">
        <v>42</v>
      </c>
      <c r="E61" s="28"/>
      <c r="F61" s="30"/>
      <c r="H61" s="67">
        <f t="shared" ref="H61:H62" si="69">IF(+E61="Ska",1,0)</f>
        <v>0</v>
      </c>
      <c r="I61" s="67">
        <f t="shared" ref="I61:I62" si="70">IF(+F61="Ja",1,0)</f>
        <v>0</v>
      </c>
      <c r="J61" s="67">
        <f t="shared" ref="J61:J62" si="71">+H61-I61</f>
        <v>0</v>
      </c>
      <c r="K61" s="6"/>
      <c r="L61" s="103" t="s">
        <v>59</v>
      </c>
      <c r="M61" s="65">
        <v>3</v>
      </c>
      <c r="N61" s="103">
        <f t="shared" si="6"/>
        <v>90</v>
      </c>
      <c r="O61" s="103">
        <f t="shared" si="7"/>
        <v>0.15</v>
      </c>
      <c r="P61" s="108">
        <f t="shared" si="0"/>
        <v>5.0000000000000001E-3</v>
      </c>
      <c r="Q61" s="66"/>
      <c r="R61" s="65">
        <v>3</v>
      </c>
      <c r="S61" s="65">
        <v>3</v>
      </c>
      <c r="T61" s="108">
        <f t="shared" si="16"/>
        <v>5.0000000000000001E-3</v>
      </c>
      <c r="U61" s="108">
        <f t="shared" si="17"/>
        <v>5.0000000000000001E-3</v>
      </c>
      <c r="V61" s="6"/>
      <c r="W61" s="64" t="str">
        <f t="shared" si="23"/>
        <v/>
      </c>
      <c r="X61" s="109" t="str">
        <f t="shared" ref="X61" si="72">IF(+R61&gt;1,+W61,"")</f>
        <v/>
      </c>
      <c r="Y61" s="109" t="str">
        <f t="shared" ref="Y61:Y62" si="73">IF(+S61&gt;1,+W61,"")</f>
        <v/>
      </c>
      <c r="Z61" s="6"/>
      <c r="AA61" s="6"/>
      <c r="AB61" s="6"/>
    </row>
    <row r="62" spans="1:28" s="7" customFormat="1" ht="15" x14ac:dyDescent="0.25">
      <c r="A62" s="57" t="str">
        <f t="shared" si="5"/>
        <v>A</v>
      </c>
      <c r="B62" s="54" t="s">
        <v>137</v>
      </c>
      <c r="C62" s="4" t="s">
        <v>138</v>
      </c>
      <c r="D62" s="24" t="s">
        <v>42</v>
      </c>
      <c r="E62" s="28"/>
      <c r="F62" s="30"/>
      <c r="G62" s="1"/>
      <c r="H62" s="67">
        <f t="shared" si="69"/>
        <v>0</v>
      </c>
      <c r="I62" s="67">
        <f t="shared" si="70"/>
        <v>0</v>
      </c>
      <c r="J62" s="67">
        <f t="shared" si="71"/>
        <v>0</v>
      </c>
      <c r="K62" s="40"/>
      <c r="L62" s="103" t="s">
        <v>59</v>
      </c>
      <c r="M62" s="65">
        <v>5</v>
      </c>
      <c r="N62" s="103">
        <f t="shared" si="6"/>
        <v>90</v>
      </c>
      <c r="O62" s="103">
        <f t="shared" si="7"/>
        <v>0.15</v>
      </c>
      <c r="P62" s="108">
        <f t="shared" si="0"/>
        <v>8.3333333333333332E-3</v>
      </c>
      <c r="Q62" s="66"/>
      <c r="R62" s="65">
        <v>5</v>
      </c>
      <c r="S62" s="65">
        <v>5</v>
      </c>
      <c r="T62" s="108">
        <f t="shared" si="16"/>
        <v>8.3333333333333332E-3</v>
      </c>
      <c r="U62" s="108">
        <f t="shared" si="17"/>
        <v>8.3333333333333332E-3</v>
      </c>
      <c r="V62" s="40"/>
      <c r="W62" s="64" t="str">
        <f t="shared" si="23"/>
        <v/>
      </c>
      <c r="X62" s="109" t="str">
        <f t="shared" ref="X62" si="74">IF(+R62&gt;1,+W62,"")</f>
        <v/>
      </c>
      <c r="Y62" s="109" t="str">
        <f t="shared" si="73"/>
        <v/>
      </c>
      <c r="Z62" s="40"/>
      <c r="AA62" s="40"/>
      <c r="AB62" s="40"/>
    </row>
    <row r="63" spans="1:28" s="1" customFormat="1" ht="18" hidden="1" x14ac:dyDescent="0.25">
      <c r="A63" s="57" t="str">
        <f t="shared" si="5"/>
        <v>A</v>
      </c>
      <c r="B63" s="55" t="s">
        <v>139</v>
      </c>
      <c r="C63" s="59" t="s">
        <v>140</v>
      </c>
      <c r="D63" s="24"/>
      <c r="E63" s="29"/>
      <c r="F63" s="58"/>
      <c r="G63" s="95"/>
      <c r="K63" s="6"/>
      <c r="L63" s="103" t="s">
        <v>59</v>
      </c>
      <c r="M63" s="65" t="s">
        <v>842</v>
      </c>
      <c r="N63" s="103" t="str">
        <f t="shared" si="6"/>
        <v/>
      </c>
      <c r="O63" s="103" t="str">
        <f t="shared" si="7"/>
        <v/>
      </c>
      <c r="P63" s="108" t="str">
        <f t="shared" si="0"/>
        <v/>
      </c>
      <c r="Q63" s="66"/>
      <c r="R63" s="65">
        <v>0</v>
      </c>
      <c r="S63" s="65">
        <v>0</v>
      </c>
      <c r="T63" s="108" t="str">
        <f t="shared" si="16"/>
        <v/>
      </c>
      <c r="U63" s="108" t="str">
        <f t="shared" si="17"/>
        <v/>
      </c>
      <c r="V63" s="6"/>
      <c r="W63" s="64" t="str">
        <f t="shared" si="23"/>
        <v/>
      </c>
      <c r="X63" s="109" t="str">
        <f t="shared" ref="X63:Y63" si="75">IF(+R63&gt;1,+W63,"")</f>
        <v/>
      </c>
      <c r="Y63" s="109" t="str">
        <f t="shared" si="75"/>
        <v/>
      </c>
      <c r="Z63" s="6"/>
      <c r="AA63" s="6"/>
      <c r="AB63" s="6"/>
    </row>
    <row r="64" spans="1:28" s="1" customFormat="1" ht="25.5" hidden="1" x14ac:dyDescent="0.2">
      <c r="A64" s="57" t="str">
        <f t="shared" si="5"/>
        <v>A</v>
      </c>
      <c r="B64" s="54" t="s">
        <v>141</v>
      </c>
      <c r="C64" s="4" t="s">
        <v>142</v>
      </c>
      <c r="D64" s="24" t="s">
        <v>41</v>
      </c>
      <c r="E64" s="29"/>
      <c r="F64" s="58"/>
      <c r="G64" s="95"/>
      <c r="K64" s="6"/>
      <c r="L64" s="103" t="s">
        <v>59</v>
      </c>
      <c r="M64" s="65" t="s">
        <v>842</v>
      </c>
      <c r="N64" s="103" t="str">
        <f t="shared" si="6"/>
        <v/>
      </c>
      <c r="O64" s="103" t="str">
        <f t="shared" si="7"/>
        <v/>
      </c>
      <c r="P64" s="108" t="str">
        <f t="shared" si="0"/>
        <v/>
      </c>
      <c r="Q64" s="66"/>
      <c r="R64" s="65">
        <v>0</v>
      </c>
      <c r="S64" s="65">
        <v>0</v>
      </c>
      <c r="T64" s="108" t="str">
        <f t="shared" si="16"/>
        <v/>
      </c>
      <c r="U64" s="108" t="str">
        <f t="shared" si="17"/>
        <v/>
      </c>
      <c r="V64" s="6"/>
      <c r="W64" s="64" t="str">
        <f t="shared" si="23"/>
        <v/>
      </c>
      <c r="X64" s="109" t="str">
        <f t="shared" ref="X64:Y64" si="76">IF(+R64&gt;1,+W64,"")</f>
        <v/>
      </c>
      <c r="Y64" s="109" t="str">
        <f t="shared" si="76"/>
        <v/>
      </c>
      <c r="Z64" s="6"/>
      <c r="AA64" s="6"/>
      <c r="AB64" s="6"/>
    </row>
    <row r="65" spans="1:28" s="1" customFormat="1" ht="25.5" hidden="1" x14ac:dyDescent="0.2">
      <c r="A65" s="57" t="str">
        <f t="shared" si="5"/>
        <v>A</v>
      </c>
      <c r="B65" s="54" t="s">
        <v>143</v>
      </c>
      <c r="C65" s="4" t="s">
        <v>144</v>
      </c>
      <c r="D65" s="24" t="s">
        <v>41</v>
      </c>
      <c r="E65" s="29"/>
      <c r="F65" s="58"/>
      <c r="G65" s="95"/>
      <c r="K65" s="6"/>
      <c r="L65" s="103" t="s">
        <v>59</v>
      </c>
      <c r="M65" s="65" t="s">
        <v>842</v>
      </c>
      <c r="N65" s="103" t="str">
        <f t="shared" si="6"/>
        <v/>
      </c>
      <c r="O65" s="103" t="str">
        <f t="shared" si="7"/>
        <v/>
      </c>
      <c r="P65" s="108" t="str">
        <f t="shared" si="0"/>
        <v/>
      </c>
      <c r="Q65" s="66"/>
      <c r="R65" s="65">
        <v>0</v>
      </c>
      <c r="S65" s="65">
        <v>0</v>
      </c>
      <c r="T65" s="108" t="str">
        <f t="shared" si="16"/>
        <v/>
      </c>
      <c r="U65" s="108" t="str">
        <f t="shared" si="17"/>
        <v/>
      </c>
      <c r="V65" s="6"/>
      <c r="W65" s="64" t="str">
        <f t="shared" si="23"/>
        <v/>
      </c>
      <c r="X65" s="109" t="str">
        <f t="shared" ref="X65:Y65" si="77">IF(+R65&gt;1,+W65,"")</f>
        <v/>
      </c>
      <c r="Y65" s="109" t="str">
        <f t="shared" si="77"/>
        <v/>
      </c>
      <c r="Z65" s="6"/>
      <c r="AA65" s="6"/>
      <c r="AB65" s="6"/>
    </row>
    <row r="66" spans="1:28" s="1" customFormat="1" ht="25.5" hidden="1" x14ac:dyDescent="0.2">
      <c r="A66" s="57" t="str">
        <f t="shared" si="5"/>
        <v>A</v>
      </c>
      <c r="B66" s="54" t="s">
        <v>145</v>
      </c>
      <c r="C66" s="4" t="s">
        <v>146</v>
      </c>
      <c r="D66" s="24" t="s">
        <v>41</v>
      </c>
      <c r="E66" s="29"/>
      <c r="F66" s="58"/>
      <c r="G66" s="95"/>
      <c r="K66" s="6"/>
      <c r="L66" s="103" t="s">
        <v>59</v>
      </c>
      <c r="M66" s="65" t="s">
        <v>842</v>
      </c>
      <c r="N66" s="103" t="str">
        <f t="shared" si="6"/>
        <v/>
      </c>
      <c r="O66" s="103" t="str">
        <f t="shared" si="7"/>
        <v/>
      </c>
      <c r="P66" s="108" t="str">
        <f t="shared" si="0"/>
        <v/>
      </c>
      <c r="Q66" s="66"/>
      <c r="R66" s="65">
        <v>0</v>
      </c>
      <c r="S66" s="65">
        <v>0</v>
      </c>
      <c r="T66" s="108" t="str">
        <f t="shared" si="16"/>
        <v/>
      </c>
      <c r="U66" s="108" t="str">
        <f t="shared" si="17"/>
        <v/>
      </c>
      <c r="V66" s="6"/>
      <c r="W66" s="64" t="str">
        <f t="shared" si="23"/>
        <v/>
      </c>
      <c r="X66" s="109" t="str">
        <f t="shared" ref="X66:Y66" si="78">IF(+R66&gt;1,+W66,"")</f>
        <v/>
      </c>
      <c r="Y66" s="109" t="str">
        <f t="shared" si="78"/>
        <v/>
      </c>
      <c r="Z66" s="6"/>
      <c r="AA66" s="6"/>
      <c r="AB66" s="6"/>
    </row>
    <row r="67" spans="1:28" s="1" customFormat="1" ht="12.75" hidden="1" x14ac:dyDescent="0.2">
      <c r="A67" s="57" t="str">
        <f t="shared" si="5"/>
        <v>A</v>
      </c>
      <c r="B67" s="54" t="s">
        <v>147</v>
      </c>
      <c r="C67" s="4" t="s">
        <v>148</v>
      </c>
      <c r="D67" s="24" t="s">
        <v>41</v>
      </c>
      <c r="E67" s="29"/>
      <c r="F67" s="58"/>
      <c r="G67" s="95"/>
      <c r="K67" s="6"/>
      <c r="L67" s="103" t="s">
        <v>59</v>
      </c>
      <c r="M67" s="65" t="s">
        <v>842</v>
      </c>
      <c r="N67" s="103" t="str">
        <f t="shared" si="6"/>
        <v/>
      </c>
      <c r="O67" s="103" t="str">
        <f t="shared" si="7"/>
        <v/>
      </c>
      <c r="P67" s="108" t="str">
        <f t="shared" si="0"/>
        <v/>
      </c>
      <c r="Q67" s="66"/>
      <c r="R67" s="65">
        <v>0</v>
      </c>
      <c r="S67" s="65">
        <v>0</v>
      </c>
      <c r="T67" s="108" t="str">
        <f t="shared" si="16"/>
        <v/>
      </c>
      <c r="U67" s="108" t="str">
        <f t="shared" si="17"/>
        <v/>
      </c>
      <c r="V67" s="6"/>
      <c r="W67" s="64" t="str">
        <f t="shared" si="23"/>
        <v/>
      </c>
      <c r="X67" s="109" t="str">
        <f t="shared" ref="X67:Y67" si="79">IF(+R67&gt;1,+W67,"")</f>
        <v/>
      </c>
      <c r="Y67" s="109" t="str">
        <f t="shared" si="79"/>
        <v/>
      </c>
      <c r="Z67" s="6"/>
      <c r="AA67" s="6"/>
      <c r="AB67" s="6"/>
    </row>
    <row r="68" spans="1:28" s="1" customFormat="1" ht="12.75" hidden="1" x14ac:dyDescent="0.2">
      <c r="A68" s="57" t="str">
        <f t="shared" si="5"/>
        <v>A</v>
      </c>
      <c r="B68" s="54" t="s">
        <v>149</v>
      </c>
      <c r="C68" s="4" t="s">
        <v>150</v>
      </c>
      <c r="D68" s="24" t="s">
        <v>41</v>
      </c>
      <c r="E68" s="29"/>
      <c r="F68" s="58"/>
      <c r="G68" s="95"/>
      <c r="K68" s="6"/>
      <c r="L68" s="103" t="s">
        <v>59</v>
      </c>
      <c r="M68" s="65" t="s">
        <v>842</v>
      </c>
      <c r="N68" s="103" t="str">
        <f t="shared" si="6"/>
        <v/>
      </c>
      <c r="O68" s="103" t="str">
        <f t="shared" si="7"/>
        <v/>
      </c>
      <c r="P68" s="108" t="str">
        <f t="shared" si="0"/>
        <v/>
      </c>
      <c r="Q68" s="66"/>
      <c r="R68" s="65">
        <v>0</v>
      </c>
      <c r="S68" s="65">
        <v>0</v>
      </c>
      <c r="T68" s="108" t="str">
        <f t="shared" si="16"/>
        <v/>
      </c>
      <c r="U68" s="108" t="str">
        <f t="shared" si="17"/>
        <v/>
      </c>
      <c r="V68" s="6"/>
      <c r="W68" s="64" t="str">
        <f t="shared" si="23"/>
        <v/>
      </c>
      <c r="X68" s="109" t="str">
        <f t="shared" ref="X68:Y68" si="80">IF(+R68&gt;1,+W68,"")</f>
        <v/>
      </c>
      <c r="Y68" s="109" t="str">
        <f t="shared" si="80"/>
        <v/>
      </c>
      <c r="Z68" s="6"/>
      <c r="AA68" s="6"/>
      <c r="AB68" s="6"/>
    </row>
    <row r="69" spans="1:28" s="1" customFormat="1" ht="36" hidden="1" x14ac:dyDescent="0.25">
      <c r="A69" s="57" t="str">
        <f t="shared" si="5"/>
        <v>A</v>
      </c>
      <c r="B69" s="55" t="s">
        <v>151</v>
      </c>
      <c r="C69" s="59" t="s">
        <v>152</v>
      </c>
      <c r="D69" s="24"/>
      <c r="E69" s="29"/>
      <c r="F69" s="58"/>
      <c r="G69" s="95"/>
      <c r="K69" s="6"/>
      <c r="L69" s="103" t="s">
        <v>59</v>
      </c>
      <c r="M69" s="65" t="s">
        <v>842</v>
      </c>
      <c r="N69" s="103" t="str">
        <f t="shared" si="6"/>
        <v/>
      </c>
      <c r="O69" s="103" t="str">
        <f t="shared" si="7"/>
        <v/>
      </c>
      <c r="P69" s="108" t="str">
        <f t="shared" si="0"/>
        <v/>
      </c>
      <c r="Q69" s="66"/>
      <c r="R69" s="65">
        <v>0</v>
      </c>
      <c r="S69" s="65">
        <v>0</v>
      </c>
      <c r="T69" s="108" t="str">
        <f t="shared" si="16"/>
        <v/>
      </c>
      <c r="U69" s="108" t="str">
        <f t="shared" si="17"/>
        <v/>
      </c>
      <c r="V69" s="6"/>
      <c r="W69" s="64" t="str">
        <f t="shared" si="23"/>
        <v/>
      </c>
      <c r="X69" s="109" t="str">
        <f t="shared" ref="X69:Y69" si="81">IF(+R69&gt;1,+W69,"")</f>
        <v/>
      </c>
      <c r="Y69" s="109" t="str">
        <f t="shared" si="81"/>
        <v/>
      </c>
      <c r="Z69" s="6"/>
      <c r="AA69" s="6"/>
      <c r="AB69" s="6"/>
    </row>
    <row r="70" spans="1:28" s="1" customFormat="1" ht="12.75" hidden="1" x14ac:dyDescent="0.2">
      <c r="A70" s="57" t="str">
        <f t="shared" si="5"/>
        <v>A</v>
      </c>
      <c r="B70" s="54" t="s">
        <v>153</v>
      </c>
      <c r="C70" s="4" t="s">
        <v>154</v>
      </c>
      <c r="D70" s="24" t="s">
        <v>41</v>
      </c>
      <c r="E70" s="29"/>
      <c r="F70" s="58"/>
      <c r="G70" s="95"/>
      <c r="K70" s="6"/>
      <c r="L70" s="103" t="s">
        <v>59</v>
      </c>
      <c r="M70" s="65" t="s">
        <v>842</v>
      </c>
      <c r="N70" s="103" t="str">
        <f t="shared" si="6"/>
        <v/>
      </c>
      <c r="O70" s="103" t="str">
        <f t="shared" si="7"/>
        <v/>
      </c>
      <c r="P70" s="108" t="str">
        <f t="shared" si="0"/>
        <v/>
      </c>
      <c r="Q70" s="66"/>
      <c r="R70" s="65">
        <v>0</v>
      </c>
      <c r="S70" s="65">
        <v>0</v>
      </c>
      <c r="T70" s="108" t="str">
        <f t="shared" si="16"/>
        <v/>
      </c>
      <c r="U70" s="108" t="str">
        <f t="shared" si="17"/>
        <v/>
      </c>
      <c r="V70" s="6"/>
      <c r="W70" s="64" t="str">
        <f t="shared" si="23"/>
        <v/>
      </c>
      <c r="X70" s="109" t="str">
        <f t="shared" ref="X70:Y70" si="82">IF(+R70&gt;1,+W70,"")</f>
        <v/>
      </c>
      <c r="Y70" s="109" t="str">
        <f t="shared" si="82"/>
        <v/>
      </c>
      <c r="Z70" s="6"/>
      <c r="AA70" s="6"/>
      <c r="AB70" s="6"/>
    </row>
    <row r="71" spans="1:28" s="8" customFormat="1" ht="27" x14ac:dyDescent="0.3">
      <c r="A71" s="57" t="str">
        <f t="shared" si="5"/>
        <v>A</v>
      </c>
      <c r="B71" s="54" t="s">
        <v>155</v>
      </c>
      <c r="C71" s="4" t="s">
        <v>156</v>
      </c>
      <c r="D71" s="24" t="s">
        <v>42</v>
      </c>
      <c r="E71" s="28"/>
      <c r="F71" s="30"/>
      <c r="G71" s="1"/>
      <c r="H71" s="67">
        <f>IF(+E71="Ska",1,0)</f>
        <v>0</v>
      </c>
      <c r="I71" s="67">
        <f>IF(+F71="Ja",1,0)</f>
        <v>0</v>
      </c>
      <c r="J71" s="67">
        <f t="shared" ref="J71" si="83">+H71-I71</f>
        <v>0</v>
      </c>
      <c r="K71" s="27"/>
      <c r="L71" s="103" t="s">
        <v>59</v>
      </c>
      <c r="M71" s="65">
        <v>3</v>
      </c>
      <c r="N71" s="103">
        <f t="shared" si="6"/>
        <v>90</v>
      </c>
      <c r="O71" s="103">
        <f t="shared" si="7"/>
        <v>0.15</v>
      </c>
      <c r="P71" s="108">
        <f t="shared" si="0"/>
        <v>5.0000000000000001E-3</v>
      </c>
      <c r="Q71" s="66"/>
      <c r="R71" s="65">
        <v>3</v>
      </c>
      <c r="S71" s="65">
        <v>3</v>
      </c>
      <c r="T71" s="108">
        <f t="shared" si="16"/>
        <v>5.0000000000000001E-3</v>
      </c>
      <c r="U71" s="108">
        <f t="shared" si="17"/>
        <v>5.0000000000000001E-3</v>
      </c>
      <c r="V71" s="27"/>
      <c r="W71" s="64" t="str">
        <f>IF(+E71="Ska",-P71,"")</f>
        <v/>
      </c>
      <c r="X71" s="109" t="str">
        <f t="shared" ref="X71" si="84">IF(+R71&gt;1,+W71,"")</f>
        <v/>
      </c>
      <c r="Y71" s="109" t="str">
        <f>IF(+S71&gt;1,+W71,"")</f>
        <v/>
      </c>
      <c r="Z71" s="27"/>
      <c r="AA71" s="27"/>
      <c r="AB71" s="27"/>
    </row>
    <row r="72" spans="1:28" s="7" customFormat="1" ht="15" hidden="1" x14ac:dyDescent="0.2">
      <c r="A72" s="57" t="str">
        <f t="shared" si="5"/>
        <v>A</v>
      </c>
      <c r="B72" s="54" t="s">
        <v>157</v>
      </c>
      <c r="C72" s="4" t="s">
        <v>158</v>
      </c>
      <c r="D72" s="24" t="s">
        <v>41</v>
      </c>
      <c r="E72" s="29"/>
      <c r="F72" s="58"/>
      <c r="G72" s="98"/>
      <c r="H72" s="1"/>
      <c r="I72" s="1"/>
      <c r="J72" s="1"/>
      <c r="K72" s="40"/>
      <c r="L72" s="103" t="s">
        <v>59</v>
      </c>
      <c r="M72" s="65" t="s">
        <v>842</v>
      </c>
      <c r="N72" s="103" t="str">
        <f t="shared" si="6"/>
        <v/>
      </c>
      <c r="O72" s="103" t="str">
        <f t="shared" si="7"/>
        <v/>
      </c>
      <c r="P72" s="108" t="str">
        <f t="shared" si="0"/>
        <v/>
      </c>
      <c r="Q72" s="66"/>
      <c r="R72" s="65">
        <v>0</v>
      </c>
      <c r="S72" s="65">
        <v>0</v>
      </c>
      <c r="T72" s="108" t="str">
        <f t="shared" si="16"/>
        <v/>
      </c>
      <c r="U72" s="108" t="str">
        <f t="shared" si="17"/>
        <v/>
      </c>
      <c r="V72" s="40"/>
      <c r="W72" s="64" t="str">
        <f t="shared" si="23"/>
        <v/>
      </c>
      <c r="X72" s="109" t="str">
        <f t="shared" ref="X72:Y72" si="85">IF(+R72&gt;1,+W72,"")</f>
        <v/>
      </c>
      <c r="Y72" s="109" t="str">
        <f t="shared" si="85"/>
        <v/>
      </c>
      <c r="Z72" s="40"/>
      <c r="AA72" s="40"/>
      <c r="AB72" s="40"/>
    </row>
    <row r="73" spans="1:28" s="1" customFormat="1" ht="25.5" hidden="1" x14ac:dyDescent="0.2">
      <c r="A73" s="57" t="str">
        <f t="shared" si="5"/>
        <v>A</v>
      </c>
      <c r="B73" s="54" t="s">
        <v>159</v>
      </c>
      <c r="C73" s="4" t="s">
        <v>160</v>
      </c>
      <c r="D73" s="24" t="s">
        <v>41</v>
      </c>
      <c r="E73" s="29"/>
      <c r="F73" s="58"/>
      <c r="G73" s="95"/>
      <c r="K73" s="6"/>
      <c r="L73" s="103" t="s">
        <v>59</v>
      </c>
      <c r="M73" s="65" t="s">
        <v>842</v>
      </c>
      <c r="N73" s="103" t="str">
        <f t="shared" si="6"/>
        <v/>
      </c>
      <c r="O73" s="103" t="str">
        <f t="shared" si="7"/>
        <v/>
      </c>
      <c r="P73" s="108" t="str">
        <f t="shared" si="0"/>
        <v/>
      </c>
      <c r="Q73" s="66"/>
      <c r="R73" s="65">
        <v>0</v>
      </c>
      <c r="S73" s="65">
        <v>0</v>
      </c>
      <c r="T73" s="108" t="str">
        <f t="shared" si="16"/>
        <v/>
      </c>
      <c r="U73" s="108" t="str">
        <f t="shared" si="17"/>
        <v/>
      </c>
      <c r="V73" s="6"/>
      <c r="W73" s="64" t="str">
        <f t="shared" si="23"/>
        <v/>
      </c>
      <c r="X73" s="109" t="str">
        <f t="shared" ref="X73:Y73" si="86">IF(+R73&gt;1,+W73,"")</f>
        <v/>
      </c>
      <c r="Y73" s="109" t="str">
        <f t="shared" si="86"/>
        <v/>
      </c>
      <c r="Z73" s="6"/>
      <c r="AA73" s="6"/>
      <c r="AB73" s="6"/>
    </row>
    <row r="74" spans="1:28" s="1" customFormat="1" x14ac:dyDescent="0.25">
      <c r="A74" s="57" t="str">
        <f t="shared" si="5"/>
        <v>A</v>
      </c>
      <c r="B74" s="54" t="s">
        <v>161</v>
      </c>
      <c r="C74" s="4" t="s">
        <v>162</v>
      </c>
      <c r="D74" s="24" t="s">
        <v>42</v>
      </c>
      <c r="E74" s="28"/>
      <c r="F74" s="30"/>
      <c r="H74" s="67">
        <f>IF(+E74="Ska",1,0)</f>
        <v>0</v>
      </c>
      <c r="I74" s="67">
        <f>IF(+F74="Ja",1,0)</f>
        <v>0</v>
      </c>
      <c r="J74" s="67">
        <f t="shared" ref="J74" si="87">+H74-I74</f>
        <v>0</v>
      </c>
      <c r="K74" s="6"/>
      <c r="L74" s="103" t="s">
        <v>59</v>
      </c>
      <c r="M74" s="65">
        <v>5</v>
      </c>
      <c r="N74" s="103">
        <f t="shared" si="6"/>
        <v>90</v>
      </c>
      <c r="O74" s="103">
        <f t="shared" si="7"/>
        <v>0.15</v>
      </c>
      <c r="P74" s="108">
        <f t="shared" si="0"/>
        <v>8.3333333333333332E-3</v>
      </c>
      <c r="Q74" s="105">
        <f>SUM(P23:P74)</f>
        <v>0.15</v>
      </c>
      <c r="R74" s="65">
        <v>5</v>
      </c>
      <c r="S74" s="65">
        <v>5</v>
      </c>
      <c r="T74" s="108">
        <f t="shared" si="16"/>
        <v>8.3333333333333332E-3</v>
      </c>
      <c r="U74" s="108">
        <f t="shared" si="17"/>
        <v>8.3333333333333332E-3</v>
      </c>
      <c r="V74" s="6"/>
      <c r="W74" s="64" t="str">
        <f>IF(+E74="Ska",-P74,"")</f>
        <v/>
      </c>
      <c r="X74" s="109" t="str">
        <f t="shared" ref="X74" si="88">IF(+R74&gt;1,+W74,"")</f>
        <v/>
      </c>
      <c r="Y74" s="109" t="str">
        <f>IF(+S74&gt;1,+W74,"")</f>
        <v/>
      </c>
      <c r="Z74" s="6"/>
      <c r="AA74" s="6"/>
      <c r="AB74" s="6"/>
    </row>
    <row r="75" spans="1:28" s="1" customFormat="1" ht="18" hidden="1" x14ac:dyDescent="0.25">
      <c r="A75" s="57" t="str">
        <f t="shared" si="5"/>
        <v>B</v>
      </c>
      <c r="B75" s="55" t="s">
        <v>42</v>
      </c>
      <c r="C75" s="59" t="s">
        <v>163</v>
      </c>
      <c r="D75" s="24"/>
      <c r="E75" s="29"/>
      <c r="F75" s="58"/>
      <c r="G75" s="95"/>
      <c r="K75" s="6"/>
      <c r="L75" s="104" t="s">
        <v>52</v>
      </c>
      <c r="M75" s="65"/>
      <c r="N75" s="104" t="str">
        <f>IF(+M75="","",SUM(M$75:M$108))</f>
        <v/>
      </c>
      <c r="O75" s="104">
        <v>0.15</v>
      </c>
      <c r="P75" s="108" t="str">
        <f t="shared" si="0"/>
        <v/>
      </c>
      <c r="Q75" s="66"/>
      <c r="R75" s="65">
        <v>0</v>
      </c>
      <c r="S75" s="65">
        <v>0</v>
      </c>
      <c r="T75" s="108" t="str">
        <f t="shared" si="16"/>
        <v/>
      </c>
      <c r="U75" s="108" t="str">
        <f t="shared" si="17"/>
        <v/>
      </c>
      <c r="V75" s="6"/>
      <c r="W75" s="64" t="str">
        <f t="shared" si="23"/>
        <v/>
      </c>
      <c r="X75" s="109" t="str">
        <f t="shared" ref="X75:Y75" si="89">IF(+R75&gt;1,+W75,"")</f>
        <v/>
      </c>
      <c r="Y75" s="109" t="str">
        <f t="shared" si="89"/>
        <v/>
      </c>
      <c r="Z75" s="6"/>
      <c r="AA75" s="6"/>
      <c r="AB75" s="6"/>
    </row>
    <row r="76" spans="1:28" s="1" customFormat="1" ht="25.5" hidden="1" x14ac:dyDescent="0.2">
      <c r="A76" s="57" t="str">
        <f t="shared" si="5"/>
        <v>B</v>
      </c>
      <c r="B76" s="54" t="s">
        <v>164</v>
      </c>
      <c r="C76" s="4" t="s">
        <v>165</v>
      </c>
      <c r="D76" s="24" t="s">
        <v>41</v>
      </c>
      <c r="E76" s="29"/>
      <c r="F76" s="58"/>
      <c r="G76" s="95"/>
      <c r="K76" s="6"/>
      <c r="L76" s="104" t="s">
        <v>52</v>
      </c>
      <c r="M76" s="65" t="s">
        <v>842</v>
      </c>
      <c r="N76" s="104" t="str">
        <f t="shared" ref="N76:N108" si="90">IF(+M76="","",SUM(M$75:M$108))</f>
        <v/>
      </c>
      <c r="O76" s="104">
        <v>0.15</v>
      </c>
      <c r="P76" s="108" t="str">
        <f t="shared" si="0"/>
        <v/>
      </c>
      <c r="Q76" s="66"/>
      <c r="R76" s="65">
        <v>0</v>
      </c>
      <c r="S76" s="65">
        <v>0</v>
      </c>
      <c r="T76" s="108" t="str">
        <f t="shared" si="16"/>
        <v/>
      </c>
      <c r="U76" s="108" t="str">
        <f t="shared" si="17"/>
        <v/>
      </c>
      <c r="V76" s="6"/>
      <c r="W76" s="64" t="str">
        <f t="shared" si="23"/>
        <v/>
      </c>
      <c r="X76" s="109" t="str">
        <f t="shared" ref="X76:Y76" si="91">IF(+R76&gt;1,+W76,"")</f>
        <v/>
      </c>
      <c r="Y76" s="109" t="str">
        <f t="shared" si="91"/>
        <v/>
      </c>
      <c r="Z76" s="6"/>
      <c r="AA76" s="6"/>
      <c r="AB76" s="6"/>
    </row>
    <row r="77" spans="1:28" s="7" customFormat="1" ht="18" hidden="1" x14ac:dyDescent="0.25">
      <c r="A77" s="57" t="str">
        <f t="shared" si="5"/>
        <v>B</v>
      </c>
      <c r="B77" s="55" t="s">
        <v>3</v>
      </c>
      <c r="C77" s="59" t="s">
        <v>166</v>
      </c>
      <c r="D77" s="24"/>
      <c r="E77" s="29"/>
      <c r="F77" s="58"/>
      <c r="G77" s="98"/>
      <c r="H77" s="1"/>
      <c r="I77" s="1"/>
      <c r="J77" s="1"/>
      <c r="K77" s="40"/>
      <c r="L77" s="104" t="s">
        <v>52</v>
      </c>
      <c r="M77" s="65" t="s">
        <v>842</v>
      </c>
      <c r="N77" s="104" t="str">
        <f t="shared" si="90"/>
        <v/>
      </c>
      <c r="O77" s="104">
        <v>0.15</v>
      </c>
      <c r="P77" s="108" t="str">
        <f t="shared" si="0"/>
        <v/>
      </c>
      <c r="Q77" s="66"/>
      <c r="R77" s="65">
        <v>0</v>
      </c>
      <c r="S77" s="65">
        <v>0</v>
      </c>
      <c r="T77" s="108" t="str">
        <f t="shared" si="16"/>
        <v/>
      </c>
      <c r="U77" s="108" t="str">
        <f t="shared" si="17"/>
        <v/>
      </c>
      <c r="V77" s="40"/>
      <c r="W77" s="64" t="str">
        <f t="shared" si="23"/>
        <v/>
      </c>
      <c r="X77" s="109" t="str">
        <f t="shared" ref="X77:Y77" si="92">IF(+R77&gt;1,+W77,"")</f>
        <v/>
      </c>
      <c r="Y77" s="109" t="str">
        <f t="shared" si="92"/>
        <v/>
      </c>
      <c r="Z77" s="40"/>
      <c r="AA77" s="40"/>
      <c r="AB77" s="40"/>
    </row>
    <row r="78" spans="1:28" s="1" customFormat="1" ht="25.5" hidden="1" x14ac:dyDescent="0.2">
      <c r="A78" s="57" t="str">
        <f t="shared" si="5"/>
        <v>B</v>
      </c>
      <c r="B78" s="54" t="s">
        <v>167</v>
      </c>
      <c r="C78" s="4" t="s">
        <v>168</v>
      </c>
      <c r="D78" s="24" t="s">
        <v>41</v>
      </c>
      <c r="E78" s="29"/>
      <c r="F78" s="58"/>
      <c r="G78" s="95"/>
      <c r="K78" s="6"/>
      <c r="L78" s="104" t="s">
        <v>52</v>
      </c>
      <c r="M78" s="65" t="s">
        <v>842</v>
      </c>
      <c r="N78" s="104" t="str">
        <f t="shared" si="90"/>
        <v/>
      </c>
      <c r="O78" s="104">
        <v>0.15</v>
      </c>
      <c r="P78" s="108" t="str">
        <f t="shared" si="0"/>
        <v/>
      </c>
      <c r="Q78" s="66"/>
      <c r="R78" s="65">
        <v>0</v>
      </c>
      <c r="S78" s="65">
        <v>0</v>
      </c>
      <c r="T78" s="108" t="str">
        <f t="shared" si="16"/>
        <v/>
      </c>
      <c r="U78" s="108" t="str">
        <f t="shared" si="17"/>
        <v/>
      </c>
      <c r="V78" s="6"/>
      <c r="W78" s="64" t="str">
        <f t="shared" si="23"/>
        <v/>
      </c>
      <c r="X78" s="109" t="str">
        <f t="shared" ref="X78:Y78" si="93">IF(+R78&gt;1,+W78,"")</f>
        <v/>
      </c>
      <c r="Y78" s="109" t="str">
        <f t="shared" si="93"/>
        <v/>
      </c>
      <c r="Z78" s="6"/>
      <c r="AA78" s="6"/>
      <c r="AB78" s="6"/>
    </row>
    <row r="79" spans="1:28" s="7" customFormat="1" ht="15" hidden="1" x14ac:dyDescent="0.2">
      <c r="A79" s="57" t="str">
        <f t="shared" si="5"/>
        <v>B</v>
      </c>
      <c r="B79" s="54" t="s">
        <v>169</v>
      </c>
      <c r="C79" s="4" t="s">
        <v>170</v>
      </c>
      <c r="D79" s="24" t="s">
        <v>41</v>
      </c>
      <c r="E79" s="29"/>
      <c r="F79" s="58"/>
      <c r="G79" s="98"/>
      <c r="H79" s="1"/>
      <c r="I79" s="1"/>
      <c r="J79" s="1"/>
      <c r="K79" s="40"/>
      <c r="L79" s="104" t="s">
        <v>52</v>
      </c>
      <c r="M79" s="65" t="s">
        <v>842</v>
      </c>
      <c r="N79" s="104" t="str">
        <f t="shared" si="90"/>
        <v/>
      </c>
      <c r="O79" s="104">
        <v>0.15</v>
      </c>
      <c r="P79" s="108" t="str">
        <f t="shared" si="0"/>
        <v/>
      </c>
      <c r="Q79" s="66"/>
      <c r="R79" s="65">
        <v>0</v>
      </c>
      <c r="S79" s="65">
        <v>0</v>
      </c>
      <c r="T79" s="108" t="str">
        <f t="shared" si="16"/>
        <v/>
      </c>
      <c r="U79" s="108" t="str">
        <f t="shared" si="17"/>
        <v/>
      </c>
      <c r="V79" s="40"/>
      <c r="W79" s="64" t="str">
        <f t="shared" si="23"/>
        <v/>
      </c>
      <c r="X79" s="109" t="str">
        <f t="shared" ref="X79:Y79" si="94">IF(+R79&gt;1,+W79,"")</f>
        <v/>
      </c>
      <c r="Y79" s="109" t="str">
        <f t="shared" si="94"/>
        <v/>
      </c>
      <c r="Z79" s="40"/>
      <c r="AA79" s="40"/>
      <c r="AB79" s="40"/>
    </row>
    <row r="80" spans="1:28" s="1" customFormat="1" ht="18" hidden="1" x14ac:dyDescent="0.25">
      <c r="A80" s="57" t="str">
        <f t="shared" si="5"/>
        <v>B</v>
      </c>
      <c r="B80" s="55" t="s">
        <v>4</v>
      </c>
      <c r="C80" s="59" t="s">
        <v>171</v>
      </c>
      <c r="D80" s="24"/>
      <c r="E80" s="29"/>
      <c r="F80" s="58"/>
      <c r="G80" s="95"/>
      <c r="K80" s="6"/>
      <c r="L80" s="104" t="s">
        <v>52</v>
      </c>
      <c r="M80" s="65" t="s">
        <v>842</v>
      </c>
      <c r="N80" s="104" t="str">
        <f t="shared" si="90"/>
        <v/>
      </c>
      <c r="O80" s="104">
        <v>0.15</v>
      </c>
      <c r="P80" s="108" t="str">
        <f t="shared" si="0"/>
        <v/>
      </c>
      <c r="Q80" s="66"/>
      <c r="R80" s="65">
        <v>0</v>
      </c>
      <c r="S80" s="65">
        <v>0</v>
      </c>
      <c r="T80" s="108" t="str">
        <f t="shared" si="16"/>
        <v/>
      </c>
      <c r="U80" s="108" t="str">
        <f t="shared" si="17"/>
        <v/>
      </c>
      <c r="V80" s="6"/>
      <c r="W80" s="64" t="str">
        <f t="shared" si="23"/>
        <v/>
      </c>
      <c r="X80" s="109" t="str">
        <f t="shared" ref="X80:Y80" si="95">IF(+R80&gt;1,+W80,"")</f>
        <v/>
      </c>
      <c r="Y80" s="109" t="str">
        <f t="shared" si="95"/>
        <v/>
      </c>
      <c r="Z80" s="6"/>
      <c r="AA80" s="6"/>
      <c r="AB80" s="6"/>
    </row>
    <row r="81" spans="1:28" s="1" customFormat="1" ht="127.5" hidden="1" x14ac:dyDescent="0.2">
      <c r="A81" s="57" t="str">
        <f t="shared" si="5"/>
        <v>B</v>
      </c>
      <c r="B81" s="54" t="s">
        <v>172</v>
      </c>
      <c r="C81" s="4" t="s">
        <v>173</v>
      </c>
      <c r="D81" s="24" t="s">
        <v>41</v>
      </c>
      <c r="E81" s="29"/>
      <c r="F81" s="58"/>
      <c r="G81" s="95"/>
      <c r="K81" s="6"/>
      <c r="L81" s="104" t="s">
        <v>52</v>
      </c>
      <c r="M81" s="65" t="s">
        <v>842</v>
      </c>
      <c r="N81" s="104" t="str">
        <f t="shared" si="90"/>
        <v/>
      </c>
      <c r="O81" s="104">
        <v>0.15</v>
      </c>
      <c r="P81" s="108" t="str">
        <f t="shared" si="0"/>
        <v/>
      </c>
      <c r="Q81" s="66"/>
      <c r="R81" s="65">
        <v>0</v>
      </c>
      <c r="S81" s="65">
        <v>0</v>
      </c>
      <c r="T81" s="108" t="str">
        <f t="shared" si="16"/>
        <v/>
      </c>
      <c r="U81" s="108" t="str">
        <f t="shared" si="17"/>
        <v/>
      </c>
      <c r="V81" s="6"/>
      <c r="W81" s="64" t="str">
        <f t="shared" si="23"/>
        <v/>
      </c>
      <c r="X81" s="109" t="str">
        <f t="shared" ref="X81:Y81" si="96">IF(+R81&gt;1,+W81,"")</f>
        <v/>
      </c>
      <c r="Y81" s="109" t="str">
        <f t="shared" si="96"/>
        <v/>
      </c>
      <c r="Z81" s="6"/>
      <c r="AA81" s="6"/>
      <c r="AB81" s="6"/>
    </row>
    <row r="82" spans="1:28" s="1" customFormat="1" x14ac:dyDescent="0.25">
      <c r="A82" s="57" t="str">
        <f t="shared" si="5"/>
        <v>B</v>
      </c>
      <c r="B82" s="54" t="s">
        <v>174</v>
      </c>
      <c r="C82" s="4" t="s">
        <v>175</v>
      </c>
      <c r="D82" s="24" t="s">
        <v>42</v>
      </c>
      <c r="E82" s="28"/>
      <c r="F82" s="30"/>
      <c r="H82" s="67">
        <f>IF(+E82="Ska",1,0)</f>
        <v>0</v>
      </c>
      <c r="I82" s="67">
        <f>IF(+F82="Ja",1,0)</f>
        <v>0</v>
      </c>
      <c r="J82" s="67">
        <f t="shared" ref="J82" si="97">+H82-I82</f>
        <v>0</v>
      </c>
      <c r="K82" s="6"/>
      <c r="L82" s="104" t="s">
        <v>52</v>
      </c>
      <c r="M82" s="65">
        <v>5</v>
      </c>
      <c r="N82" s="104">
        <f t="shared" si="90"/>
        <v>21</v>
      </c>
      <c r="O82" s="104">
        <v>0.15</v>
      </c>
      <c r="P82" s="108">
        <f t="shared" si="0"/>
        <v>3.5714285714285712E-2</v>
      </c>
      <c r="Q82" s="66"/>
      <c r="R82" s="65">
        <v>5</v>
      </c>
      <c r="S82" s="65">
        <v>5</v>
      </c>
      <c r="T82" s="108">
        <f t="shared" si="16"/>
        <v>3.5714285714285712E-2</v>
      </c>
      <c r="U82" s="108">
        <f t="shared" si="17"/>
        <v>3.5714285714285712E-2</v>
      </c>
      <c r="V82" s="6"/>
      <c r="W82" s="64" t="str">
        <f>IF(+E82="Ska",-P82,"")</f>
        <v/>
      </c>
      <c r="X82" s="109" t="str">
        <f t="shared" ref="X82" si="98">IF(+R82&gt;1,+W82,"")</f>
        <v/>
      </c>
      <c r="Y82" s="109" t="str">
        <f>IF(+S82&gt;1,+W82,"")</f>
        <v/>
      </c>
      <c r="Z82" s="6"/>
      <c r="AA82" s="6"/>
      <c r="AB82" s="6"/>
    </row>
    <row r="83" spans="1:28" s="1" customFormat="1" ht="25.5" hidden="1" x14ac:dyDescent="0.2">
      <c r="A83" s="57" t="str">
        <f t="shared" si="5"/>
        <v>B</v>
      </c>
      <c r="B83" s="54" t="s">
        <v>176</v>
      </c>
      <c r="C83" s="4" t="s">
        <v>177</v>
      </c>
      <c r="D83" s="24" t="s">
        <v>41</v>
      </c>
      <c r="E83" s="29"/>
      <c r="F83" s="58"/>
      <c r="G83" s="95"/>
      <c r="K83" s="6"/>
      <c r="L83" s="104" t="s">
        <v>52</v>
      </c>
      <c r="M83" s="65" t="s">
        <v>842</v>
      </c>
      <c r="N83" s="104" t="str">
        <f t="shared" si="90"/>
        <v/>
      </c>
      <c r="O83" s="104">
        <v>0.15</v>
      </c>
      <c r="P83" s="108" t="str">
        <f t="shared" si="0"/>
        <v/>
      </c>
      <c r="Q83" s="66"/>
      <c r="R83" s="65">
        <v>0</v>
      </c>
      <c r="S83" s="65">
        <v>0</v>
      </c>
      <c r="T83" s="108" t="str">
        <f t="shared" si="16"/>
        <v/>
      </c>
      <c r="U83" s="108" t="str">
        <f t="shared" si="17"/>
        <v/>
      </c>
      <c r="V83" s="6"/>
      <c r="W83" s="64" t="str">
        <f t="shared" si="23"/>
        <v/>
      </c>
      <c r="X83" s="109" t="str">
        <f t="shared" ref="X83:Y83" si="99">IF(+R83&gt;1,+W83,"")</f>
        <v/>
      </c>
      <c r="Y83" s="109" t="str">
        <f t="shared" si="99"/>
        <v/>
      </c>
      <c r="Z83" s="6"/>
      <c r="AA83" s="6"/>
      <c r="AB83" s="6"/>
    </row>
    <row r="84" spans="1:28" s="1" customFormat="1" ht="26.4" x14ac:dyDescent="0.25">
      <c r="A84" s="57" t="str">
        <f t="shared" si="5"/>
        <v>B</v>
      </c>
      <c r="B84" s="54" t="s">
        <v>178</v>
      </c>
      <c r="C84" s="4" t="s">
        <v>179</v>
      </c>
      <c r="D84" s="24" t="s">
        <v>42</v>
      </c>
      <c r="E84" s="28"/>
      <c r="F84" s="30"/>
      <c r="H84" s="67">
        <f>IF(+E84="Ska",1,0)</f>
        <v>0</v>
      </c>
      <c r="I84" s="67">
        <f>IF(+F84="Ja",1,0)</f>
        <v>0</v>
      </c>
      <c r="J84" s="67">
        <f t="shared" ref="J84" si="100">+H84-I84</f>
        <v>0</v>
      </c>
      <c r="K84" s="6"/>
      <c r="L84" s="104" t="s">
        <v>52</v>
      </c>
      <c r="M84" s="65">
        <v>5</v>
      </c>
      <c r="N84" s="104">
        <f t="shared" si="90"/>
        <v>21</v>
      </c>
      <c r="O84" s="104">
        <v>0.15</v>
      </c>
      <c r="P84" s="108">
        <f t="shared" si="0"/>
        <v>3.5714285714285712E-2</v>
      </c>
      <c r="Q84" s="66"/>
      <c r="R84" s="65">
        <v>5</v>
      </c>
      <c r="S84" s="65">
        <v>5</v>
      </c>
      <c r="T84" s="108">
        <f t="shared" si="16"/>
        <v>3.5714285714285712E-2</v>
      </c>
      <c r="U84" s="108">
        <f t="shared" si="17"/>
        <v>3.5714285714285712E-2</v>
      </c>
      <c r="V84" s="6"/>
      <c r="W84" s="64" t="str">
        <f>IF(+E84="Ska",-P84,"")</f>
        <v/>
      </c>
      <c r="X84" s="109" t="str">
        <f t="shared" ref="X84" si="101">IF(+R84&gt;1,+W84,"")</f>
        <v/>
      </c>
      <c r="Y84" s="109" t="str">
        <f>IF(+S84&gt;1,+W84,"")</f>
        <v/>
      </c>
      <c r="Z84" s="6"/>
      <c r="AA84" s="6"/>
      <c r="AB84" s="6"/>
    </row>
    <row r="85" spans="1:28" s="1" customFormat="1" ht="12.75" hidden="1" x14ac:dyDescent="0.2">
      <c r="A85" s="57" t="str">
        <f t="shared" si="5"/>
        <v>B</v>
      </c>
      <c r="B85" s="54" t="s">
        <v>5</v>
      </c>
      <c r="C85" s="4" t="s">
        <v>180</v>
      </c>
      <c r="D85" s="24"/>
      <c r="E85" s="29"/>
      <c r="F85" s="58"/>
      <c r="G85" s="95"/>
      <c r="K85" s="6"/>
      <c r="L85" s="104" t="s">
        <v>52</v>
      </c>
      <c r="M85" s="65" t="s">
        <v>842</v>
      </c>
      <c r="N85" s="104" t="str">
        <f t="shared" si="90"/>
        <v/>
      </c>
      <c r="O85" s="104">
        <v>0.15</v>
      </c>
      <c r="P85" s="108" t="str">
        <f t="shared" si="0"/>
        <v/>
      </c>
      <c r="Q85" s="66"/>
      <c r="R85" s="65">
        <v>0</v>
      </c>
      <c r="S85" s="65">
        <v>0</v>
      </c>
      <c r="T85" s="108" t="str">
        <f t="shared" si="16"/>
        <v/>
      </c>
      <c r="U85" s="108" t="str">
        <f t="shared" si="17"/>
        <v/>
      </c>
      <c r="V85" s="6"/>
      <c r="W85" s="64" t="str">
        <f t="shared" si="23"/>
        <v/>
      </c>
      <c r="X85" s="109" t="str">
        <f t="shared" ref="X85:Y85" si="102">IF(+R85&gt;1,+W85,"")</f>
        <v/>
      </c>
      <c r="Y85" s="109" t="str">
        <f t="shared" si="102"/>
        <v/>
      </c>
      <c r="Z85" s="6"/>
      <c r="AA85" s="6"/>
      <c r="AB85" s="6"/>
    </row>
    <row r="86" spans="1:28" s="1" customFormat="1" ht="38.25" hidden="1" x14ac:dyDescent="0.2">
      <c r="A86" s="57" t="str">
        <f t="shared" si="5"/>
        <v>B</v>
      </c>
      <c r="B86" s="54" t="s">
        <v>181</v>
      </c>
      <c r="C86" s="4" t="s">
        <v>182</v>
      </c>
      <c r="D86" s="24" t="s">
        <v>41</v>
      </c>
      <c r="E86" s="29"/>
      <c r="F86" s="58"/>
      <c r="G86" s="95"/>
      <c r="K86" s="6"/>
      <c r="L86" s="104" t="s">
        <v>52</v>
      </c>
      <c r="M86" s="65" t="s">
        <v>842</v>
      </c>
      <c r="N86" s="104" t="str">
        <f t="shared" si="90"/>
        <v/>
      </c>
      <c r="O86" s="104">
        <v>0.15</v>
      </c>
      <c r="P86" s="108" t="str">
        <f t="shared" si="0"/>
        <v/>
      </c>
      <c r="Q86" s="66"/>
      <c r="R86" s="65">
        <v>0</v>
      </c>
      <c r="S86" s="65">
        <v>0</v>
      </c>
      <c r="T86" s="108" t="str">
        <f t="shared" si="16"/>
        <v/>
      </c>
      <c r="U86" s="108" t="str">
        <f t="shared" si="17"/>
        <v/>
      </c>
      <c r="V86" s="6"/>
      <c r="W86" s="64" t="str">
        <f t="shared" si="23"/>
        <v/>
      </c>
      <c r="X86" s="109" t="str">
        <f t="shared" ref="X86:Y86" si="103">IF(+R86&gt;1,+W86,"")</f>
        <v/>
      </c>
      <c r="Y86" s="109" t="str">
        <f t="shared" si="103"/>
        <v/>
      </c>
      <c r="Z86" s="6"/>
      <c r="AA86" s="6"/>
      <c r="AB86" s="6"/>
    </row>
    <row r="87" spans="1:28" s="7" customFormat="1" ht="15" x14ac:dyDescent="0.25">
      <c r="A87" s="57" t="str">
        <f t="shared" si="5"/>
        <v>B</v>
      </c>
      <c r="B87" s="54" t="s">
        <v>183</v>
      </c>
      <c r="C87" s="4" t="s">
        <v>184</v>
      </c>
      <c r="D87" s="24" t="s">
        <v>42</v>
      </c>
      <c r="E87" s="28"/>
      <c r="F87" s="30"/>
      <c r="G87" s="1"/>
      <c r="H87" s="67">
        <f>IF(+E87="Ska",1,0)</f>
        <v>0</v>
      </c>
      <c r="I87" s="67">
        <f>IF(+F87="Ja",1,0)</f>
        <v>0</v>
      </c>
      <c r="J87" s="67">
        <f t="shared" ref="J87" si="104">+H87-I87</f>
        <v>0</v>
      </c>
      <c r="K87" s="40"/>
      <c r="L87" s="104" t="s">
        <v>52</v>
      </c>
      <c r="M87" s="65">
        <v>3</v>
      </c>
      <c r="N87" s="104">
        <f t="shared" si="90"/>
        <v>21</v>
      </c>
      <c r="O87" s="104">
        <v>0.15</v>
      </c>
      <c r="P87" s="108">
        <f t="shared" ref="P87:P150" si="105">IF(+M87="","",+M87/N87*O87)</f>
        <v>2.1428571428571425E-2</v>
      </c>
      <c r="Q87" s="66"/>
      <c r="R87" s="65">
        <v>3</v>
      </c>
      <c r="S87" s="65">
        <v>3</v>
      </c>
      <c r="T87" s="108">
        <f t="shared" si="16"/>
        <v>2.1428571428571425E-2</v>
      </c>
      <c r="U87" s="108">
        <f t="shared" si="17"/>
        <v>2.1428571428571425E-2</v>
      </c>
      <c r="V87" s="40"/>
      <c r="W87" s="64" t="str">
        <f>IF(+E87="Ska",-P87,"")</f>
        <v/>
      </c>
      <c r="X87" s="109" t="str">
        <f t="shared" ref="X87" si="106">IF(+R87&gt;1,+W87,"")</f>
        <v/>
      </c>
      <c r="Y87" s="109" t="str">
        <f>IF(+S87&gt;1,+W87,"")</f>
        <v/>
      </c>
      <c r="Z87" s="40"/>
      <c r="AA87" s="40"/>
      <c r="AB87" s="40"/>
    </row>
    <row r="88" spans="1:28" s="1" customFormat="1" ht="25.5" hidden="1" x14ac:dyDescent="0.2">
      <c r="A88" s="57" t="str">
        <f t="shared" ref="A88:A151" si="107">LEFT(B88,1)</f>
        <v>B</v>
      </c>
      <c r="B88" s="54" t="s">
        <v>185</v>
      </c>
      <c r="C88" s="4" t="s">
        <v>186</v>
      </c>
      <c r="D88" s="24" t="s">
        <v>41</v>
      </c>
      <c r="E88" s="29"/>
      <c r="F88" s="58"/>
      <c r="G88" s="95"/>
      <c r="K88" s="6"/>
      <c r="L88" s="104" t="s">
        <v>52</v>
      </c>
      <c r="M88" s="65" t="s">
        <v>842</v>
      </c>
      <c r="N88" s="104" t="str">
        <f t="shared" si="90"/>
        <v/>
      </c>
      <c r="O88" s="104">
        <v>0.15</v>
      </c>
      <c r="P88" s="108" t="str">
        <f t="shared" si="105"/>
        <v/>
      </c>
      <c r="Q88" s="66"/>
      <c r="R88" s="65">
        <v>0</v>
      </c>
      <c r="S88" s="65">
        <v>0</v>
      </c>
      <c r="T88" s="108" t="str">
        <f t="shared" si="16"/>
        <v/>
      </c>
      <c r="U88" s="108" t="str">
        <f t="shared" si="17"/>
        <v/>
      </c>
      <c r="V88" s="6"/>
      <c r="W88" s="64" t="str">
        <f t="shared" si="23"/>
        <v/>
      </c>
      <c r="X88" s="109" t="str">
        <f t="shared" ref="X88:Y88" si="108">IF(+R88&gt;1,+W88,"")</f>
        <v/>
      </c>
      <c r="Y88" s="109" t="str">
        <f t="shared" si="108"/>
        <v/>
      </c>
      <c r="Z88" s="6"/>
      <c r="AA88" s="6"/>
      <c r="AB88" s="6"/>
    </row>
    <row r="89" spans="1:28" s="1" customFormat="1" ht="18" hidden="1" x14ac:dyDescent="0.25">
      <c r="A89" s="57" t="str">
        <f t="shared" si="107"/>
        <v>B</v>
      </c>
      <c r="B89" s="55" t="s">
        <v>6</v>
      </c>
      <c r="C89" s="59" t="s">
        <v>187</v>
      </c>
      <c r="D89" s="24"/>
      <c r="E89" s="29"/>
      <c r="F89" s="58"/>
      <c r="G89" s="95"/>
      <c r="K89" s="6"/>
      <c r="L89" s="104" t="s">
        <v>52</v>
      </c>
      <c r="M89" s="65" t="s">
        <v>842</v>
      </c>
      <c r="N89" s="104" t="str">
        <f t="shared" si="90"/>
        <v/>
      </c>
      <c r="O89" s="104">
        <v>0.15</v>
      </c>
      <c r="P89" s="108" t="str">
        <f t="shared" si="105"/>
        <v/>
      </c>
      <c r="Q89" s="66"/>
      <c r="R89" s="65">
        <v>0</v>
      </c>
      <c r="S89" s="65">
        <v>0</v>
      </c>
      <c r="T89" s="108" t="str">
        <f t="shared" si="16"/>
        <v/>
      </c>
      <c r="U89" s="108" t="str">
        <f t="shared" si="17"/>
        <v/>
      </c>
      <c r="V89" s="6"/>
      <c r="W89" s="64" t="str">
        <f t="shared" si="23"/>
        <v/>
      </c>
      <c r="X89" s="109" t="str">
        <f t="shared" ref="X89:Y89" si="109">IF(+R89&gt;1,+W89,"")</f>
        <v/>
      </c>
      <c r="Y89" s="109" t="str">
        <f t="shared" si="109"/>
        <v/>
      </c>
      <c r="Z89" s="6"/>
      <c r="AA89" s="6"/>
      <c r="AB89" s="6"/>
    </row>
    <row r="90" spans="1:28" s="1" customFormat="1" ht="38.25" hidden="1" x14ac:dyDescent="0.2">
      <c r="A90" s="57" t="str">
        <f t="shared" si="107"/>
        <v>B</v>
      </c>
      <c r="B90" s="54" t="s">
        <v>188</v>
      </c>
      <c r="C90" s="4" t="s">
        <v>189</v>
      </c>
      <c r="D90" s="24" t="s">
        <v>41</v>
      </c>
      <c r="E90" s="29"/>
      <c r="F90" s="58"/>
      <c r="G90" s="95"/>
      <c r="K90" s="6"/>
      <c r="L90" s="104" t="s">
        <v>52</v>
      </c>
      <c r="M90" s="65" t="s">
        <v>842</v>
      </c>
      <c r="N90" s="104" t="str">
        <f t="shared" si="90"/>
        <v/>
      </c>
      <c r="O90" s="104">
        <v>0.15</v>
      </c>
      <c r="P90" s="108" t="str">
        <f t="shared" si="105"/>
        <v/>
      </c>
      <c r="Q90" s="66"/>
      <c r="R90" s="65">
        <v>0</v>
      </c>
      <c r="S90" s="65">
        <v>0</v>
      </c>
      <c r="T90" s="108" t="str">
        <f t="shared" si="16"/>
        <v/>
      </c>
      <c r="U90" s="108" t="str">
        <f t="shared" si="17"/>
        <v/>
      </c>
      <c r="V90" s="6"/>
      <c r="W90" s="64" t="str">
        <f t="shared" si="23"/>
        <v/>
      </c>
      <c r="X90" s="109" t="str">
        <f t="shared" ref="X90:Y90" si="110">IF(+R90&gt;1,+W90,"")</f>
        <v/>
      </c>
      <c r="Y90" s="109" t="str">
        <f t="shared" si="110"/>
        <v/>
      </c>
      <c r="Z90" s="6"/>
      <c r="AA90" s="6"/>
      <c r="AB90" s="6"/>
    </row>
    <row r="91" spans="1:28" s="1" customFormat="1" ht="26.4" x14ac:dyDescent="0.25">
      <c r="A91" s="57" t="str">
        <f t="shared" si="107"/>
        <v>B</v>
      </c>
      <c r="B91" s="54" t="s">
        <v>190</v>
      </c>
      <c r="C91" s="4" t="s">
        <v>191</v>
      </c>
      <c r="D91" s="24" t="s">
        <v>42</v>
      </c>
      <c r="E91" s="28"/>
      <c r="F91" s="30"/>
      <c r="H91" s="67">
        <f>IF(+E91="Ska",1,0)</f>
        <v>0</v>
      </c>
      <c r="I91" s="67">
        <f>IF(+F91="Ja",1,0)</f>
        <v>0</v>
      </c>
      <c r="J91" s="67">
        <f t="shared" ref="J91" si="111">+H91-I91</f>
        <v>0</v>
      </c>
      <c r="K91" s="6"/>
      <c r="L91" s="104" t="s">
        <v>52</v>
      </c>
      <c r="M91" s="65">
        <v>5</v>
      </c>
      <c r="N91" s="104">
        <f t="shared" si="90"/>
        <v>21</v>
      </c>
      <c r="O91" s="104">
        <v>0.15</v>
      </c>
      <c r="P91" s="108">
        <f t="shared" si="105"/>
        <v>3.5714285714285712E-2</v>
      </c>
      <c r="Q91" s="66"/>
      <c r="R91" s="65">
        <v>5</v>
      </c>
      <c r="S91" s="65">
        <v>5</v>
      </c>
      <c r="T91" s="108">
        <f t="shared" si="16"/>
        <v>3.5714285714285712E-2</v>
      </c>
      <c r="U91" s="108">
        <f t="shared" si="17"/>
        <v>3.5714285714285712E-2</v>
      </c>
      <c r="V91" s="6"/>
      <c r="W91" s="64" t="str">
        <f>IF(+E91="Ska",-P91,"")</f>
        <v/>
      </c>
      <c r="X91" s="109" t="str">
        <f t="shared" ref="X91" si="112">IF(+R91&gt;1,+W91,"")</f>
        <v/>
      </c>
      <c r="Y91" s="109" t="str">
        <f>IF(+S91&gt;1,+W91,"")</f>
        <v/>
      </c>
      <c r="Z91" s="6"/>
      <c r="AA91" s="6"/>
      <c r="AB91" s="6"/>
    </row>
    <row r="92" spans="1:28" s="1" customFormat="1" ht="18" hidden="1" x14ac:dyDescent="0.25">
      <c r="A92" s="57" t="str">
        <f t="shared" si="107"/>
        <v>B</v>
      </c>
      <c r="B92" s="55" t="s">
        <v>7</v>
      </c>
      <c r="C92" s="59" t="s">
        <v>192</v>
      </c>
      <c r="D92" s="24"/>
      <c r="E92" s="29"/>
      <c r="F92" s="58"/>
      <c r="G92" s="95"/>
      <c r="K92" s="6"/>
      <c r="L92" s="104" t="s">
        <v>52</v>
      </c>
      <c r="M92" s="65" t="s">
        <v>842</v>
      </c>
      <c r="N92" s="104" t="str">
        <f t="shared" si="90"/>
        <v/>
      </c>
      <c r="O92" s="104">
        <v>0.15</v>
      </c>
      <c r="P92" s="108" t="str">
        <f t="shared" si="105"/>
        <v/>
      </c>
      <c r="Q92" s="66"/>
      <c r="R92" s="65">
        <v>0</v>
      </c>
      <c r="S92" s="65">
        <v>0</v>
      </c>
      <c r="T92" s="108" t="str">
        <f t="shared" si="16"/>
        <v/>
      </c>
      <c r="U92" s="108" t="str">
        <f t="shared" si="17"/>
        <v/>
      </c>
      <c r="V92" s="6"/>
      <c r="W92" s="64" t="str">
        <f t="shared" si="23"/>
        <v/>
      </c>
      <c r="X92" s="109" t="str">
        <f t="shared" ref="X92:Y92" si="113">IF(+R92&gt;1,+W92,"")</f>
        <v/>
      </c>
      <c r="Y92" s="109" t="str">
        <f t="shared" si="113"/>
        <v/>
      </c>
      <c r="Z92" s="6"/>
      <c r="AA92" s="6"/>
      <c r="AB92" s="6"/>
    </row>
    <row r="93" spans="1:28" s="1" customFormat="1" ht="12.75" hidden="1" x14ac:dyDescent="0.2">
      <c r="A93" s="57" t="str">
        <f t="shared" si="107"/>
        <v>B</v>
      </c>
      <c r="B93" s="54" t="s">
        <v>193</v>
      </c>
      <c r="C93" s="4" t="s">
        <v>194</v>
      </c>
      <c r="D93" s="24" t="s">
        <v>41</v>
      </c>
      <c r="E93" s="29"/>
      <c r="F93" s="58"/>
      <c r="G93" s="95"/>
      <c r="K93" s="6"/>
      <c r="L93" s="104" t="s">
        <v>52</v>
      </c>
      <c r="M93" s="65" t="s">
        <v>842</v>
      </c>
      <c r="N93" s="104" t="str">
        <f t="shared" si="90"/>
        <v/>
      </c>
      <c r="O93" s="104">
        <v>0.15</v>
      </c>
      <c r="P93" s="108" t="str">
        <f t="shared" si="105"/>
        <v/>
      </c>
      <c r="Q93" s="66"/>
      <c r="R93" s="65">
        <v>0</v>
      </c>
      <c r="S93" s="65">
        <v>0</v>
      </c>
      <c r="T93" s="108" t="str">
        <f t="shared" si="16"/>
        <v/>
      </c>
      <c r="U93" s="108" t="str">
        <f t="shared" si="17"/>
        <v/>
      </c>
      <c r="V93" s="6"/>
      <c r="W93" s="64" t="str">
        <f t="shared" si="23"/>
        <v/>
      </c>
      <c r="X93" s="109" t="str">
        <f t="shared" ref="X93:Y93" si="114">IF(+R93&gt;1,+W93,"")</f>
        <v/>
      </c>
      <c r="Y93" s="109" t="str">
        <f t="shared" si="114"/>
        <v/>
      </c>
      <c r="Z93" s="6"/>
      <c r="AA93" s="6"/>
      <c r="AB93" s="6"/>
    </row>
    <row r="94" spans="1:28" s="1" customFormat="1" ht="12.75" hidden="1" x14ac:dyDescent="0.2">
      <c r="A94" s="57" t="str">
        <f t="shared" si="107"/>
        <v>B</v>
      </c>
      <c r="B94" s="54" t="s">
        <v>195</v>
      </c>
      <c r="C94" s="4" t="s">
        <v>196</v>
      </c>
      <c r="D94" s="24" t="s">
        <v>41</v>
      </c>
      <c r="E94" s="29"/>
      <c r="F94" s="58"/>
      <c r="G94" s="95"/>
      <c r="K94" s="6"/>
      <c r="L94" s="104" t="s">
        <v>52</v>
      </c>
      <c r="M94" s="65" t="s">
        <v>842</v>
      </c>
      <c r="N94" s="104" t="str">
        <f t="shared" si="90"/>
        <v/>
      </c>
      <c r="O94" s="104">
        <v>0.15</v>
      </c>
      <c r="P94" s="108" t="str">
        <f t="shared" si="105"/>
        <v/>
      </c>
      <c r="Q94" s="66"/>
      <c r="R94" s="65">
        <v>0</v>
      </c>
      <c r="S94" s="65">
        <v>0</v>
      </c>
      <c r="T94" s="108" t="str">
        <f t="shared" si="16"/>
        <v/>
      </c>
      <c r="U94" s="108" t="str">
        <f t="shared" si="17"/>
        <v/>
      </c>
      <c r="V94" s="6"/>
      <c r="W94" s="64" t="str">
        <f t="shared" si="23"/>
        <v/>
      </c>
      <c r="X94" s="109" t="str">
        <f t="shared" ref="X94:Y94" si="115">IF(+R94&gt;1,+W94,"")</f>
        <v/>
      </c>
      <c r="Y94" s="109" t="str">
        <f t="shared" si="115"/>
        <v/>
      </c>
      <c r="Z94" s="6"/>
      <c r="AA94" s="6"/>
      <c r="AB94" s="6"/>
    </row>
    <row r="95" spans="1:28" s="1" customFormat="1" ht="25.5" hidden="1" x14ac:dyDescent="0.2">
      <c r="A95" s="57" t="str">
        <f t="shared" si="107"/>
        <v>B</v>
      </c>
      <c r="B95" s="54" t="s">
        <v>197</v>
      </c>
      <c r="C95" s="4" t="s">
        <v>198</v>
      </c>
      <c r="D95" s="24" t="s">
        <v>41</v>
      </c>
      <c r="E95" s="29"/>
      <c r="F95" s="58"/>
      <c r="G95" s="95"/>
      <c r="K95" s="6"/>
      <c r="L95" s="104" t="s">
        <v>52</v>
      </c>
      <c r="M95" s="65" t="s">
        <v>842</v>
      </c>
      <c r="N95" s="104" t="str">
        <f t="shared" si="90"/>
        <v/>
      </c>
      <c r="O95" s="104">
        <v>0.15</v>
      </c>
      <c r="P95" s="108" t="str">
        <f t="shared" si="105"/>
        <v/>
      </c>
      <c r="Q95" s="66"/>
      <c r="R95" s="65">
        <v>0</v>
      </c>
      <c r="S95" s="65">
        <v>0</v>
      </c>
      <c r="T95" s="108" t="str">
        <f t="shared" ref="T95:T158" si="116">IF(+R95&gt;0,+$P95,"")</f>
        <v/>
      </c>
      <c r="U95" s="108" t="str">
        <f t="shared" ref="U95:U158" si="117">IF(+S95&gt;0,+$P95,"")</f>
        <v/>
      </c>
      <c r="V95" s="6"/>
      <c r="W95" s="64" t="str">
        <f t="shared" si="23"/>
        <v/>
      </c>
      <c r="X95" s="109" t="str">
        <f t="shared" ref="X95:Y95" si="118">IF(+R95&gt;1,+W95,"")</f>
        <v/>
      </c>
      <c r="Y95" s="109" t="str">
        <f t="shared" si="118"/>
        <v/>
      </c>
      <c r="Z95" s="6"/>
      <c r="AA95" s="6"/>
      <c r="AB95" s="6"/>
    </row>
    <row r="96" spans="1:28" s="1" customFormat="1" ht="12.75" hidden="1" x14ac:dyDescent="0.2">
      <c r="A96" s="57" t="str">
        <f t="shared" si="107"/>
        <v>B</v>
      </c>
      <c r="B96" s="54" t="s">
        <v>199</v>
      </c>
      <c r="C96" s="4" t="s">
        <v>200</v>
      </c>
      <c r="D96" s="24" t="s">
        <v>41</v>
      </c>
      <c r="E96" s="29"/>
      <c r="F96" s="58"/>
      <c r="G96" s="95"/>
      <c r="K96" s="6"/>
      <c r="L96" s="104" t="s">
        <v>52</v>
      </c>
      <c r="M96" s="65" t="s">
        <v>842</v>
      </c>
      <c r="N96" s="104" t="str">
        <f t="shared" si="90"/>
        <v/>
      </c>
      <c r="O96" s="104">
        <v>0.15</v>
      </c>
      <c r="P96" s="108" t="str">
        <f t="shared" si="105"/>
        <v/>
      </c>
      <c r="Q96" s="66"/>
      <c r="R96" s="65">
        <v>0</v>
      </c>
      <c r="S96" s="65">
        <v>0</v>
      </c>
      <c r="T96" s="108" t="str">
        <f t="shared" si="116"/>
        <v/>
      </c>
      <c r="U96" s="108" t="str">
        <f t="shared" si="117"/>
        <v/>
      </c>
      <c r="V96" s="6"/>
      <c r="W96" s="64" t="str">
        <f t="shared" ref="W96:W159" si="119">IF(+E96="Ska",-P96,"")</f>
        <v/>
      </c>
      <c r="X96" s="109" t="str">
        <f t="shared" ref="X96:Y96" si="120">IF(+R96&gt;1,+W96,"")</f>
        <v/>
      </c>
      <c r="Y96" s="109" t="str">
        <f t="shared" si="120"/>
        <v/>
      </c>
      <c r="Z96" s="6"/>
      <c r="AA96" s="6"/>
      <c r="AB96" s="6"/>
    </row>
    <row r="97" spans="1:28" s="1" customFormat="1" ht="25.5" hidden="1" x14ac:dyDescent="0.2">
      <c r="A97" s="57" t="str">
        <f t="shared" si="107"/>
        <v>B</v>
      </c>
      <c r="B97" s="54" t="s">
        <v>201</v>
      </c>
      <c r="C97" s="4" t="s">
        <v>202</v>
      </c>
      <c r="D97" s="24" t="s">
        <v>41</v>
      </c>
      <c r="E97" s="29"/>
      <c r="F97" s="58"/>
      <c r="G97" s="95"/>
      <c r="K97" s="6"/>
      <c r="L97" s="104" t="s">
        <v>52</v>
      </c>
      <c r="M97" s="65" t="s">
        <v>842</v>
      </c>
      <c r="N97" s="104" t="str">
        <f t="shared" si="90"/>
        <v/>
      </c>
      <c r="O97" s="104">
        <v>0.15</v>
      </c>
      <c r="P97" s="108" t="str">
        <f t="shared" si="105"/>
        <v/>
      </c>
      <c r="Q97" s="66"/>
      <c r="R97" s="65">
        <v>0</v>
      </c>
      <c r="S97" s="65">
        <v>0</v>
      </c>
      <c r="T97" s="108" t="str">
        <f t="shared" si="116"/>
        <v/>
      </c>
      <c r="U97" s="108" t="str">
        <f t="shared" si="117"/>
        <v/>
      </c>
      <c r="V97" s="6"/>
      <c r="W97" s="64" t="str">
        <f t="shared" si="119"/>
        <v/>
      </c>
      <c r="X97" s="109" t="str">
        <f t="shared" ref="X97:Y97" si="121">IF(+R97&gt;1,+W97,"")</f>
        <v/>
      </c>
      <c r="Y97" s="109" t="str">
        <f t="shared" si="121"/>
        <v/>
      </c>
      <c r="Z97" s="6"/>
      <c r="AA97" s="6"/>
      <c r="AB97" s="6"/>
    </row>
    <row r="98" spans="1:28" s="1" customFormat="1" ht="12.75" hidden="1" x14ac:dyDescent="0.2">
      <c r="A98" s="57" t="str">
        <f t="shared" si="107"/>
        <v>B</v>
      </c>
      <c r="B98" s="54" t="s">
        <v>203</v>
      </c>
      <c r="C98" s="4" t="s">
        <v>204</v>
      </c>
      <c r="D98" s="24" t="s">
        <v>41</v>
      </c>
      <c r="E98" s="29"/>
      <c r="F98" s="58"/>
      <c r="G98" s="95"/>
      <c r="K98" s="6"/>
      <c r="L98" s="104" t="s">
        <v>52</v>
      </c>
      <c r="M98" s="65" t="s">
        <v>842</v>
      </c>
      <c r="N98" s="104" t="str">
        <f t="shared" si="90"/>
        <v/>
      </c>
      <c r="O98" s="104">
        <v>0.15</v>
      </c>
      <c r="P98" s="108" t="str">
        <f t="shared" si="105"/>
        <v/>
      </c>
      <c r="Q98" s="66"/>
      <c r="R98" s="65">
        <v>0</v>
      </c>
      <c r="S98" s="65">
        <v>0</v>
      </c>
      <c r="T98" s="108" t="str">
        <f t="shared" si="116"/>
        <v/>
      </c>
      <c r="U98" s="108" t="str">
        <f t="shared" si="117"/>
        <v/>
      </c>
      <c r="V98" s="6"/>
      <c r="W98" s="64" t="str">
        <f t="shared" si="119"/>
        <v/>
      </c>
      <c r="X98" s="109" t="str">
        <f t="shared" ref="X98:Y98" si="122">IF(+R98&gt;1,+W98,"")</f>
        <v/>
      </c>
      <c r="Y98" s="109" t="str">
        <f t="shared" si="122"/>
        <v/>
      </c>
      <c r="Z98" s="6"/>
      <c r="AA98" s="6"/>
      <c r="AB98" s="6"/>
    </row>
    <row r="99" spans="1:28" s="1" customFormat="1" ht="18" hidden="1" x14ac:dyDescent="0.25">
      <c r="A99" s="57" t="str">
        <f t="shared" si="107"/>
        <v>B</v>
      </c>
      <c r="B99" s="55" t="s">
        <v>8</v>
      </c>
      <c r="C99" s="59" t="s">
        <v>205</v>
      </c>
      <c r="D99" s="24"/>
      <c r="E99" s="29"/>
      <c r="F99" s="58"/>
      <c r="G99" s="95"/>
      <c r="K99" s="6"/>
      <c r="L99" s="104" t="s">
        <v>52</v>
      </c>
      <c r="M99" s="65" t="s">
        <v>842</v>
      </c>
      <c r="N99" s="104" t="str">
        <f t="shared" si="90"/>
        <v/>
      </c>
      <c r="O99" s="104">
        <v>0.15</v>
      </c>
      <c r="P99" s="108" t="str">
        <f t="shared" si="105"/>
        <v/>
      </c>
      <c r="Q99" s="66"/>
      <c r="R99" s="65">
        <v>0</v>
      </c>
      <c r="S99" s="65">
        <v>0</v>
      </c>
      <c r="T99" s="108" t="str">
        <f t="shared" si="116"/>
        <v/>
      </c>
      <c r="U99" s="108" t="str">
        <f t="shared" si="117"/>
        <v/>
      </c>
      <c r="V99" s="6"/>
      <c r="W99" s="64" t="str">
        <f t="shared" si="119"/>
        <v/>
      </c>
      <c r="X99" s="109" t="str">
        <f t="shared" ref="X99:Y99" si="123">IF(+R99&gt;1,+W99,"")</f>
        <v/>
      </c>
      <c r="Y99" s="109" t="str">
        <f t="shared" si="123"/>
        <v/>
      </c>
      <c r="Z99" s="6"/>
      <c r="AA99" s="6"/>
      <c r="AB99" s="6"/>
    </row>
    <row r="100" spans="1:28" s="1" customFormat="1" ht="25.5" hidden="1" x14ac:dyDescent="0.2">
      <c r="A100" s="57" t="str">
        <f t="shared" si="107"/>
        <v>B</v>
      </c>
      <c r="B100" s="54" t="s">
        <v>206</v>
      </c>
      <c r="C100" s="4" t="s">
        <v>207</v>
      </c>
      <c r="D100" s="24" t="s">
        <v>41</v>
      </c>
      <c r="E100" s="29"/>
      <c r="F100" s="58"/>
      <c r="G100" s="95"/>
      <c r="K100" s="6"/>
      <c r="L100" s="104" t="s">
        <v>52</v>
      </c>
      <c r="M100" s="65" t="s">
        <v>842</v>
      </c>
      <c r="N100" s="104" t="str">
        <f t="shared" si="90"/>
        <v/>
      </c>
      <c r="O100" s="104">
        <v>0.15</v>
      </c>
      <c r="P100" s="108" t="str">
        <f t="shared" si="105"/>
        <v/>
      </c>
      <c r="Q100" s="66"/>
      <c r="R100" s="65">
        <v>0</v>
      </c>
      <c r="S100" s="65">
        <v>0</v>
      </c>
      <c r="T100" s="108" t="str">
        <f t="shared" si="116"/>
        <v/>
      </c>
      <c r="U100" s="108" t="str">
        <f t="shared" si="117"/>
        <v/>
      </c>
      <c r="V100" s="6"/>
      <c r="W100" s="64" t="str">
        <f t="shared" si="119"/>
        <v/>
      </c>
      <c r="X100" s="109" t="str">
        <f t="shared" ref="X100:Y100" si="124">IF(+R100&gt;1,+W100,"")</f>
        <v/>
      </c>
      <c r="Y100" s="109" t="str">
        <f t="shared" si="124"/>
        <v/>
      </c>
      <c r="Z100" s="6"/>
      <c r="AA100" s="6"/>
      <c r="AB100" s="6"/>
    </row>
    <row r="101" spans="1:28" s="1" customFormat="1" ht="25.5" hidden="1" x14ac:dyDescent="0.2">
      <c r="A101" s="57" t="str">
        <f t="shared" si="107"/>
        <v>B</v>
      </c>
      <c r="B101" s="54" t="s">
        <v>208</v>
      </c>
      <c r="C101" s="4" t="s">
        <v>209</v>
      </c>
      <c r="D101" s="24" t="s">
        <v>41</v>
      </c>
      <c r="E101" s="29"/>
      <c r="F101" s="58"/>
      <c r="G101" s="95"/>
      <c r="K101" s="6"/>
      <c r="L101" s="104" t="s">
        <v>52</v>
      </c>
      <c r="M101" s="65" t="s">
        <v>842</v>
      </c>
      <c r="N101" s="104" t="str">
        <f t="shared" si="90"/>
        <v/>
      </c>
      <c r="O101" s="104">
        <v>0.15</v>
      </c>
      <c r="P101" s="108" t="str">
        <f t="shared" si="105"/>
        <v/>
      </c>
      <c r="Q101" s="66"/>
      <c r="R101" s="65">
        <v>0</v>
      </c>
      <c r="S101" s="65">
        <v>0</v>
      </c>
      <c r="T101" s="108" t="str">
        <f t="shared" si="116"/>
        <v/>
      </c>
      <c r="U101" s="108" t="str">
        <f t="shared" si="117"/>
        <v/>
      </c>
      <c r="V101" s="6"/>
      <c r="W101" s="64" t="str">
        <f t="shared" si="119"/>
        <v/>
      </c>
      <c r="X101" s="109" t="str">
        <f t="shared" ref="X101:Y101" si="125">IF(+R101&gt;1,+W101,"")</f>
        <v/>
      </c>
      <c r="Y101" s="109" t="str">
        <f t="shared" si="125"/>
        <v/>
      </c>
      <c r="Z101" s="6"/>
      <c r="AA101" s="6"/>
      <c r="AB101" s="6"/>
    </row>
    <row r="102" spans="1:28" s="1" customFormat="1" ht="18" hidden="1" x14ac:dyDescent="0.25">
      <c r="A102" s="57" t="str">
        <f t="shared" si="107"/>
        <v>B</v>
      </c>
      <c r="B102" s="55" t="s">
        <v>210</v>
      </c>
      <c r="C102" s="59" t="s">
        <v>211</v>
      </c>
      <c r="D102" s="24"/>
      <c r="E102" s="29"/>
      <c r="F102" s="58"/>
      <c r="G102" s="95"/>
      <c r="K102" s="6"/>
      <c r="L102" s="104" t="s">
        <v>52</v>
      </c>
      <c r="M102" s="65" t="s">
        <v>842</v>
      </c>
      <c r="N102" s="104" t="str">
        <f t="shared" si="90"/>
        <v/>
      </c>
      <c r="O102" s="104">
        <v>0.15</v>
      </c>
      <c r="P102" s="108" t="str">
        <f t="shared" si="105"/>
        <v/>
      </c>
      <c r="Q102" s="66"/>
      <c r="R102" s="65">
        <v>0</v>
      </c>
      <c r="S102" s="65">
        <v>0</v>
      </c>
      <c r="T102" s="108" t="str">
        <f t="shared" si="116"/>
        <v/>
      </c>
      <c r="U102" s="108" t="str">
        <f t="shared" si="117"/>
        <v/>
      </c>
      <c r="V102" s="6"/>
      <c r="W102" s="64" t="str">
        <f t="shared" si="119"/>
        <v/>
      </c>
      <c r="X102" s="109" t="str">
        <f t="shared" ref="X102:Y102" si="126">IF(+R102&gt;1,+W102,"")</f>
        <v/>
      </c>
      <c r="Y102" s="109" t="str">
        <f t="shared" si="126"/>
        <v/>
      </c>
      <c r="Z102" s="6"/>
      <c r="AA102" s="6"/>
      <c r="AB102" s="6"/>
    </row>
    <row r="103" spans="1:28" s="1" customFormat="1" ht="12.75" hidden="1" x14ac:dyDescent="0.2">
      <c r="A103" s="57" t="str">
        <f t="shared" si="107"/>
        <v>B</v>
      </c>
      <c r="B103" s="54" t="s">
        <v>212</v>
      </c>
      <c r="C103" s="4" t="s">
        <v>213</v>
      </c>
      <c r="D103" s="24" t="s">
        <v>41</v>
      </c>
      <c r="E103" s="29"/>
      <c r="F103" s="58"/>
      <c r="G103" s="95"/>
      <c r="K103" s="6"/>
      <c r="L103" s="104" t="s">
        <v>52</v>
      </c>
      <c r="M103" s="65" t="s">
        <v>842</v>
      </c>
      <c r="N103" s="104" t="str">
        <f t="shared" si="90"/>
        <v/>
      </c>
      <c r="O103" s="104">
        <v>0.15</v>
      </c>
      <c r="P103" s="108" t="str">
        <f t="shared" si="105"/>
        <v/>
      </c>
      <c r="Q103" s="66"/>
      <c r="R103" s="65">
        <v>0</v>
      </c>
      <c r="S103" s="65">
        <v>0</v>
      </c>
      <c r="T103" s="108" t="str">
        <f t="shared" si="116"/>
        <v/>
      </c>
      <c r="U103" s="108" t="str">
        <f t="shared" si="117"/>
        <v/>
      </c>
      <c r="V103" s="6"/>
      <c r="W103" s="64" t="str">
        <f t="shared" si="119"/>
        <v/>
      </c>
      <c r="X103" s="109" t="str">
        <f t="shared" ref="X103:Y103" si="127">IF(+R103&gt;1,+W103,"")</f>
        <v/>
      </c>
      <c r="Y103" s="109" t="str">
        <f t="shared" si="127"/>
        <v/>
      </c>
      <c r="Z103" s="6"/>
      <c r="AA103" s="6"/>
      <c r="AB103" s="6"/>
    </row>
    <row r="104" spans="1:28" s="1" customFormat="1" x14ac:dyDescent="0.25">
      <c r="A104" s="57" t="str">
        <f t="shared" si="107"/>
        <v>B</v>
      </c>
      <c r="B104" s="54" t="s">
        <v>214</v>
      </c>
      <c r="C104" s="4" t="s">
        <v>215</v>
      </c>
      <c r="D104" s="24" t="s">
        <v>42</v>
      </c>
      <c r="E104" s="28"/>
      <c r="F104" s="30"/>
      <c r="H104" s="67">
        <f>IF(+E104="Ska",1,0)</f>
        <v>0</v>
      </c>
      <c r="I104" s="67">
        <f>IF(+F104="Ja",1,0)</f>
        <v>0</v>
      </c>
      <c r="J104" s="67">
        <f t="shared" ref="J104" si="128">+H104-I104</f>
        <v>0</v>
      </c>
      <c r="K104" s="6"/>
      <c r="L104" s="104" t="s">
        <v>52</v>
      </c>
      <c r="M104" s="65">
        <v>3</v>
      </c>
      <c r="N104" s="104">
        <f t="shared" si="90"/>
        <v>21</v>
      </c>
      <c r="O104" s="104">
        <v>0.15</v>
      </c>
      <c r="P104" s="108">
        <f t="shared" si="105"/>
        <v>2.1428571428571425E-2</v>
      </c>
      <c r="Q104" s="66"/>
      <c r="R104" s="65">
        <v>3</v>
      </c>
      <c r="S104" s="65">
        <v>3</v>
      </c>
      <c r="T104" s="108">
        <f t="shared" si="116"/>
        <v>2.1428571428571425E-2</v>
      </c>
      <c r="U104" s="108">
        <f t="shared" si="117"/>
        <v>2.1428571428571425E-2</v>
      </c>
      <c r="V104" s="6"/>
      <c r="W104" s="64" t="str">
        <f>IF(+E104="Ska",-P104,"")</f>
        <v/>
      </c>
      <c r="X104" s="109" t="str">
        <f t="shared" ref="X104" si="129">IF(+R104&gt;1,+W104,"")</f>
        <v/>
      </c>
      <c r="Y104" s="109" t="str">
        <f>IF(+S104&gt;1,+W104,"")</f>
        <v/>
      </c>
      <c r="Z104" s="6"/>
      <c r="AA104" s="6"/>
      <c r="AB104" s="6"/>
    </row>
    <row r="105" spans="1:28" s="1" customFormat="1" ht="25.5" hidden="1" x14ac:dyDescent="0.2">
      <c r="A105" s="57" t="str">
        <f t="shared" si="107"/>
        <v>B</v>
      </c>
      <c r="B105" s="54" t="s">
        <v>216</v>
      </c>
      <c r="C105" s="4" t="s">
        <v>217</v>
      </c>
      <c r="D105" s="24" t="s">
        <v>41</v>
      </c>
      <c r="E105" s="29"/>
      <c r="F105" s="58"/>
      <c r="G105" s="95"/>
      <c r="K105" s="6"/>
      <c r="L105" s="104" t="s">
        <v>52</v>
      </c>
      <c r="M105" s="65" t="s">
        <v>842</v>
      </c>
      <c r="N105" s="104" t="str">
        <f t="shared" si="90"/>
        <v/>
      </c>
      <c r="O105" s="104">
        <v>0.15</v>
      </c>
      <c r="P105" s="108" t="str">
        <f t="shared" si="105"/>
        <v/>
      </c>
      <c r="Q105" s="66"/>
      <c r="R105" s="65">
        <v>0</v>
      </c>
      <c r="S105" s="65">
        <v>0</v>
      </c>
      <c r="T105" s="108" t="str">
        <f t="shared" si="116"/>
        <v/>
      </c>
      <c r="U105" s="108" t="str">
        <f t="shared" si="117"/>
        <v/>
      </c>
      <c r="V105" s="6"/>
      <c r="W105" s="64" t="str">
        <f t="shared" si="119"/>
        <v/>
      </c>
      <c r="X105" s="109" t="str">
        <f t="shared" ref="X105:Y105" si="130">IF(+R105&gt;1,+W105,"")</f>
        <v/>
      </c>
      <c r="Y105" s="109" t="str">
        <f t="shared" si="130"/>
        <v/>
      </c>
      <c r="Z105" s="6"/>
      <c r="AA105" s="6"/>
      <c r="AB105" s="6"/>
    </row>
    <row r="106" spans="1:28" s="1" customFormat="1" ht="12.75" hidden="1" x14ac:dyDescent="0.2">
      <c r="A106" s="57" t="str">
        <f t="shared" si="107"/>
        <v>B</v>
      </c>
      <c r="B106" s="54" t="s">
        <v>218</v>
      </c>
      <c r="C106" s="4" t="s">
        <v>219</v>
      </c>
      <c r="D106" s="24" t="s">
        <v>41</v>
      </c>
      <c r="E106" s="29"/>
      <c r="F106" s="58"/>
      <c r="G106" s="95"/>
      <c r="K106" s="6"/>
      <c r="L106" s="104" t="s">
        <v>52</v>
      </c>
      <c r="M106" s="65" t="s">
        <v>842</v>
      </c>
      <c r="N106" s="104" t="str">
        <f t="shared" si="90"/>
        <v/>
      </c>
      <c r="O106" s="104">
        <v>0.15</v>
      </c>
      <c r="P106" s="108" t="str">
        <f t="shared" si="105"/>
        <v/>
      </c>
      <c r="Q106" s="66"/>
      <c r="R106" s="65">
        <v>0</v>
      </c>
      <c r="S106" s="65">
        <v>0</v>
      </c>
      <c r="T106" s="108" t="str">
        <f t="shared" si="116"/>
        <v/>
      </c>
      <c r="U106" s="108" t="str">
        <f t="shared" si="117"/>
        <v/>
      </c>
      <c r="V106" s="6"/>
      <c r="W106" s="64" t="str">
        <f t="shared" si="119"/>
        <v/>
      </c>
      <c r="X106" s="109" t="str">
        <f t="shared" ref="X106:Y106" si="131">IF(+R106&gt;1,+W106,"")</f>
        <v/>
      </c>
      <c r="Y106" s="109" t="str">
        <f t="shared" si="131"/>
        <v/>
      </c>
      <c r="Z106" s="6"/>
      <c r="AA106" s="6"/>
      <c r="AB106" s="6"/>
    </row>
    <row r="107" spans="1:28" s="1" customFormat="1" ht="25.5" hidden="1" x14ac:dyDescent="0.2">
      <c r="A107" s="57" t="str">
        <f t="shared" si="107"/>
        <v>B</v>
      </c>
      <c r="B107" s="54" t="s">
        <v>220</v>
      </c>
      <c r="C107" s="4" t="s">
        <v>221</v>
      </c>
      <c r="D107" s="24" t="s">
        <v>41</v>
      </c>
      <c r="E107" s="29"/>
      <c r="F107" s="58"/>
      <c r="G107" s="95"/>
      <c r="K107" s="6"/>
      <c r="L107" s="104" t="s">
        <v>52</v>
      </c>
      <c r="M107" s="65" t="s">
        <v>842</v>
      </c>
      <c r="N107" s="104" t="str">
        <f t="shared" si="90"/>
        <v/>
      </c>
      <c r="O107" s="104">
        <v>0.15</v>
      </c>
      <c r="P107" s="108" t="str">
        <f t="shared" si="105"/>
        <v/>
      </c>
      <c r="Q107" s="66"/>
      <c r="R107" s="65">
        <v>0</v>
      </c>
      <c r="S107" s="65">
        <v>0</v>
      </c>
      <c r="T107" s="108" t="str">
        <f t="shared" si="116"/>
        <v/>
      </c>
      <c r="U107" s="108" t="str">
        <f t="shared" si="117"/>
        <v/>
      </c>
      <c r="V107" s="6"/>
      <c r="W107" s="64" t="str">
        <f t="shared" si="119"/>
        <v/>
      </c>
      <c r="X107" s="109" t="str">
        <f t="shared" ref="X107:Y107" si="132">IF(+R107&gt;1,+W107,"")</f>
        <v/>
      </c>
      <c r="Y107" s="109" t="str">
        <f t="shared" si="132"/>
        <v/>
      </c>
      <c r="Z107" s="6"/>
      <c r="AA107" s="6"/>
      <c r="AB107" s="6"/>
    </row>
    <row r="108" spans="1:28" s="1" customFormat="1" ht="114.75" hidden="1" x14ac:dyDescent="0.2">
      <c r="A108" s="57" t="str">
        <f t="shared" si="107"/>
        <v>B</v>
      </c>
      <c r="B108" s="54" t="s">
        <v>222</v>
      </c>
      <c r="C108" s="4" t="s">
        <v>223</v>
      </c>
      <c r="D108" s="24" t="s">
        <v>41</v>
      </c>
      <c r="E108" s="29"/>
      <c r="F108" s="58"/>
      <c r="G108" s="95"/>
      <c r="K108" s="6"/>
      <c r="L108" s="104" t="s">
        <v>52</v>
      </c>
      <c r="M108" s="65" t="s">
        <v>842</v>
      </c>
      <c r="N108" s="104" t="str">
        <f t="shared" si="90"/>
        <v/>
      </c>
      <c r="O108" s="104">
        <v>0.15</v>
      </c>
      <c r="P108" s="108" t="str">
        <f t="shared" si="105"/>
        <v/>
      </c>
      <c r="Q108" s="105">
        <f>SUM(P75:P108)</f>
        <v>0.15</v>
      </c>
      <c r="R108" s="65">
        <v>0</v>
      </c>
      <c r="S108" s="65">
        <v>0</v>
      </c>
      <c r="T108" s="108" t="str">
        <f t="shared" si="116"/>
        <v/>
      </c>
      <c r="U108" s="108" t="str">
        <f t="shared" si="117"/>
        <v/>
      </c>
      <c r="V108" s="6"/>
      <c r="W108" s="64" t="str">
        <f t="shared" si="119"/>
        <v/>
      </c>
      <c r="X108" s="109" t="str">
        <f t="shared" ref="X108:Y108" si="133">IF(+R108&gt;1,+W108,"")</f>
        <v/>
      </c>
      <c r="Y108" s="109" t="str">
        <f t="shared" si="133"/>
        <v/>
      </c>
      <c r="Z108" s="6"/>
      <c r="AA108" s="6"/>
      <c r="AB108" s="6"/>
    </row>
    <row r="109" spans="1:28" s="1" customFormat="1" ht="18" hidden="1" x14ac:dyDescent="0.25">
      <c r="A109" s="57" t="str">
        <f t="shared" si="107"/>
        <v>C</v>
      </c>
      <c r="B109" s="55" t="s">
        <v>224</v>
      </c>
      <c r="C109" s="59" t="s">
        <v>225</v>
      </c>
      <c r="D109" s="24"/>
      <c r="E109" s="29"/>
      <c r="F109" s="58"/>
      <c r="G109" s="95"/>
      <c r="K109" s="6"/>
      <c r="L109" s="103" t="s">
        <v>224</v>
      </c>
      <c r="M109" s="65"/>
      <c r="N109" s="103" t="str">
        <f>IF(+M109="","",SUM(M$109:M$137))</f>
        <v/>
      </c>
      <c r="O109" s="103">
        <v>0.05</v>
      </c>
      <c r="P109" s="108" t="str">
        <f t="shared" si="105"/>
        <v/>
      </c>
      <c r="Q109" s="66"/>
      <c r="R109" s="65">
        <v>0</v>
      </c>
      <c r="S109" s="65">
        <v>0</v>
      </c>
      <c r="T109" s="108" t="str">
        <f t="shared" si="116"/>
        <v/>
      </c>
      <c r="U109" s="108" t="str">
        <f t="shared" si="117"/>
        <v/>
      </c>
      <c r="V109" s="6"/>
      <c r="W109" s="64" t="str">
        <f t="shared" si="119"/>
        <v/>
      </c>
      <c r="X109" s="109" t="str">
        <f t="shared" ref="X109:Y109" si="134">IF(+R109&gt;1,+W109,"")</f>
        <v/>
      </c>
      <c r="Y109" s="109" t="str">
        <f t="shared" si="134"/>
        <v/>
      </c>
      <c r="Z109" s="6"/>
      <c r="AA109" s="6"/>
      <c r="AB109" s="6"/>
    </row>
    <row r="110" spans="1:28" s="1" customFormat="1" ht="25.5" hidden="1" x14ac:dyDescent="0.2">
      <c r="A110" s="57" t="str">
        <f t="shared" si="107"/>
        <v>C</v>
      </c>
      <c r="B110" s="54" t="s">
        <v>226</v>
      </c>
      <c r="C110" s="4" t="s">
        <v>227</v>
      </c>
      <c r="D110" s="24" t="s">
        <v>41</v>
      </c>
      <c r="E110" s="29"/>
      <c r="F110" s="58"/>
      <c r="G110" s="95"/>
      <c r="K110" s="6"/>
      <c r="L110" s="103" t="s">
        <v>224</v>
      </c>
      <c r="M110" s="65" t="s">
        <v>842</v>
      </c>
      <c r="N110" s="103" t="str">
        <f t="shared" ref="N110:N137" si="135">IF(+M110="","",SUM(M$109:M$137))</f>
        <v/>
      </c>
      <c r="O110" s="103">
        <v>0.05</v>
      </c>
      <c r="P110" s="108" t="str">
        <f t="shared" si="105"/>
        <v/>
      </c>
      <c r="Q110" s="66"/>
      <c r="R110" s="65">
        <v>0</v>
      </c>
      <c r="S110" s="65">
        <v>0</v>
      </c>
      <c r="T110" s="108" t="str">
        <f t="shared" si="116"/>
        <v/>
      </c>
      <c r="U110" s="108" t="str">
        <f t="shared" si="117"/>
        <v/>
      </c>
      <c r="V110" s="6"/>
      <c r="W110" s="64" t="str">
        <f t="shared" si="119"/>
        <v/>
      </c>
      <c r="X110" s="109" t="str">
        <f t="shared" ref="X110:Y110" si="136">IF(+R110&gt;1,+W110,"")</f>
        <v/>
      </c>
      <c r="Y110" s="109" t="str">
        <f t="shared" si="136"/>
        <v/>
      </c>
      <c r="Z110" s="6"/>
      <c r="AA110" s="6"/>
      <c r="AB110" s="6"/>
    </row>
    <row r="111" spans="1:28" s="1" customFormat="1" ht="18" hidden="1" x14ac:dyDescent="0.25">
      <c r="A111" s="57" t="str">
        <f t="shared" si="107"/>
        <v>C</v>
      </c>
      <c r="B111" s="55" t="s">
        <v>228</v>
      </c>
      <c r="C111" s="59" t="s">
        <v>166</v>
      </c>
      <c r="D111" s="24"/>
      <c r="E111" s="29"/>
      <c r="F111" s="58"/>
      <c r="G111" s="95"/>
      <c r="K111" s="6"/>
      <c r="L111" s="103" t="s">
        <v>224</v>
      </c>
      <c r="M111" s="65" t="s">
        <v>842</v>
      </c>
      <c r="N111" s="103" t="str">
        <f t="shared" si="135"/>
        <v/>
      </c>
      <c r="O111" s="103">
        <v>0.05</v>
      </c>
      <c r="P111" s="108" t="str">
        <f t="shared" si="105"/>
        <v/>
      </c>
      <c r="Q111" s="66"/>
      <c r="R111" s="65">
        <v>0</v>
      </c>
      <c r="S111" s="65">
        <v>0</v>
      </c>
      <c r="T111" s="108" t="str">
        <f t="shared" si="116"/>
        <v/>
      </c>
      <c r="U111" s="108" t="str">
        <f t="shared" si="117"/>
        <v/>
      </c>
      <c r="V111" s="6"/>
      <c r="W111" s="64" t="str">
        <f t="shared" si="119"/>
        <v/>
      </c>
      <c r="X111" s="109" t="str">
        <f t="shared" ref="X111:Y111" si="137">IF(+R111&gt;1,+W111,"")</f>
        <v/>
      </c>
      <c r="Y111" s="109" t="str">
        <f t="shared" si="137"/>
        <v/>
      </c>
      <c r="Z111" s="6"/>
      <c r="AA111" s="6"/>
      <c r="AB111" s="6"/>
    </row>
    <row r="112" spans="1:28" s="1" customFormat="1" ht="25.5" hidden="1" x14ac:dyDescent="0.2">
      <c r="A112" s="57" t="str">
        <f t="shared" si="107"/>
        <v>C</v>
      </c>
      <c r="B112" s="54" t="s">
        <v>229</v>
      </c>
      <c r="C112" s="4" t="s">
        <v>230</v>
      </c>
      <c r="D112" s="24" t="s">
        <v>41</v>
      </c>
      <c r="E112" s="29"/>
      <c r="F112" s="58"/>
      <c r="G112" s="95"/>
      <c r="K112" s="6"/>
      <c r="L112" s="103" t="s">
        <v>224</v>
      </c>
      <c r="M112" s="65" t="s">
        <v>842</v>
      </c>
      <c r="N112" s="103" t="str">
        <f t="shared" si="135"/>
        <v/>
      </c>
      <c r="O112" s="103">
        <v>0.05</v>
      </c>
      <c r="P112" s="108" t="str">
        <f t="shared" si="105"/>
        <v/>
      </c>
      <c r="Q112" s="66"/>
      <c r="R112" s="65">
        <v>0</v>
      </c>
      <c r="S112" s="65">
        <v>0</v>
      </c>
      <c r="T112" s="108" t="str">
        <f t="shared" si="116"/>
        <v/>
      </c>
      <c r="U112" s="108" t="str">
        <f t="shared" si="117"/>
        <v/>
      </c>
      <c r="V112" s="6"/>
      <c r="W112" s="64" t="str">
        <f t="shared" si="119"/>
        <v/>
      </c>
      <c r="X112" s="109" t="str">
        <f t="shared" ref="X112:Y112" si="138">IF(+R112&gt;1,+W112,"")</f>
        <v/>
      </c>
      <c r="Y112" s="109" t="str">
        <f t="shared" si="138"/>
        <v/>
      </c>
      <c r="Z112" s="6"/>
      <c r="AA112" s="6"/>
      <c r="AB112" s="6"/>
    </row>
    <row r="113" spans="1:28" s="1" customFormat="1" ht="26.4" x14ac:dyDescent="0.25">
      <c r="A113" s="57" t="str">
        <f t="shared" si="107"/>
        <v>C</v>
      </c>
      <c r="B113" s="54" t="s">
        <v>231</v>
      </c>
      <c r="C113" s="4" t="s">
        <v>232</v>
      </c>
      <c r="D113" s="24" t="s">
        <v>42</v>
      </c>
      <c r="E113" s="28"/>
      <c r="F113" s="30"/>
      <c r="H113" s="67">
        <f t="shared" ref="H113:H114" si="139">IF(+E113="Ska",1,0)</f>
        <v>0</v>
      </c>
      <c r="I113" s="67">
        <f t="shared" ref="I113:I114" si="140">IF(+F113="Ja",1,0)</f>
        <v>0</v>
      </c>
      <c r="J113" s="67">
        <f t="shared" ref="J113:J114" si="141">+H113-I113</f>
        <v>0</v>
      </c>
      <c r="K113" s="6"/>
      <c r="L113" s="103" t="s">
        <v>224</v>
      </c>
      <c r="M113" s="65">
        <v>3</v>
      </c>
      <c r="N113" s="103">
        <f t="shared" si="135"/>
        <v>40</v>
      </c>
      <c r="O113" s="103">
        <v>0.05</v>
      </c>
      <c r="P113" s="108">
        <f t="shared" si="105"/>
        <v>3.7499999999999999E-3</v>
      </c>
      <c r="Q113" s="66"/>
      <c r="R113" s="65">
        <v>3</v>
      </c>
      <c r="S113" s="65">
        <v>3</v>
      </c>
      <c r="T113" s="108">
        <f t="shared" si="116"/>
        <v>3.7499999999999999E-3</v>
      </c>
      <c r="U113" s="108">
        <f t="shared" si="117"/>
        <v>3.7499999999999999E-3</v>
      </c>
      <c r="V113" s="6"/>
      <c r="W113" s="64" t="str">
        <f t="shared" si="119"/>
        <v/>
      </c>
      <c r="X113" s="109" t="str">
        <f t="shared" ref="X113" si="142">IF(+R113&gt;1,+W113,"")</f>
        <v/>
      </c>
      <c r="Y113" s="109" t="str">
        <f t="shared" ref="Y113:Y114" si="143">IF(+S113&gt;1,+W113,"")</f>
        <v/>
      </c>
      <c r="Z113" s="6"/>
      <c r="AA113" s="6"/>
      <c r="AB113" s="6"/>
    </row>
    <row r="114" spans="1:28" s="1" customFormat="1" x14ac:dyDescent="0.25">
      <c r="A114" s="57" t="str">
        <f t="shared" si="107"/>
        <v>C</v>
      </c>
      <c r="B114" s="54" t="s">
        <v>233</v>
      </c>
      <c r="C114" s="4" t="s">
        <v>234</v>
      </c>
      <c r="D114" s="24" t="s">
        <v>42</v>
      </c>
      <c r="E114" s="28"/>
      <c r="F114" s="30"/>
      <c r="H114" s="67">
        <f t="shared" si="139"/>
        <v>0</v>
      </c>
      <c r="I114" s="67">
        <f t="shared" si="140"/>
        <v>0</v>
      </c>
      <c r="J114" s="67">
        <f t="shared" si="141"/>
        <v>0</v>
      </c>
      <c r="K114" s="6"/>
      <c r="L114" s="103" t="s">
        <v>224</v>
      </c>
      <c r="M114" s="65">
        <v>3</v>
      </c>
      <c r="N114" s="103">
        <f t="shared" si="135"/>
        <v>40</v>
      </c>
      <c r="O114" s="103">
        <v>0.05</v>
      </c>
      <c r="P114" s="108">
        <f t="shared" si="105"/>
        <v>3.7499999999999999E-3</v>
      </c>
      <c r="Q114" s="66"/>
      <c r="R114" s="65">
        <v>3</v>
      </c>
      <c r="S114" s="65">
        <v>3</v>
      </c>
      <c r="T114" s="108">
        <f t="shared" si="116"/>
        <v>3.7499999999999999E-3</v>
      </c>
      <c r="U114" s="108">
        <f t="shared" si="117"/>
        <v>3.7499999999999999E-3</v>
      </c>
      <c r="V114" s="6"/>
      <c r="W114" s="64" t="str">
        <f t="shared" si="119"/>
        <v/>
      </c>
      <c r="X114" s="109" t="str">
        <f t="shared" ref="X114" si="144">IF(+R114&gt;1,+W114,"")</f>
        <v/>
      </c>
      <c r="Y114" s="109" t="str">
        <f t="shared" si="143"/>
        <v/>
      </c>
      <c r="Z114" s="6"/>
      <c r="AA114" s="6"/>
      <c r="AB114" s="6"/>
    </row>
    <row r="115" spans="1:28" s="1" customFormat="1" ht="12.75" hidden="1" x14ac:dyDescent="0.2">
      <c r="A115" s="57" t="str">
        <f t="shared" si="107"/>
        <v>C</v>
      </c>
      <c r="B115" s="54" t="s">
        <v>235</v>
      </c>
      <c r="C115" s="4" t="s">
        <v>236</v>
      </c>
      <c r="D115" s="24" t="s">
        <v>41</v>
      </c>
      <c r="E115" s="29"/>
      <c r="F115" s="58"/>
      <c r="G115" s="95"/>
      <c r="K115" s="6"/>
      <c r="L115" s="103" t="s">
        <v>224</v>
      </c>
      <c r="M115" s="65" t="s">
        <v>842</v>
      </c>
      <c r="N115" s="103" t="str">
        <f t="shared" si="135"/>
        <v/>
      </c>
      <c r="O115" s="103">
        <v>0.05</v>
      </c>
      <c r="P115" s="108" t="str">
        <f t="shared" si="105"/>
        <v/>
      </c>
      <c r="Q115" s="66"/>
      <c r="R115" s="65">
        <v>0</v>
      </c>
      <c r="S115" s="65">
        <v>0</v>
      </c>
      <c r="T115" s="108" t="str">
        <f t="shared" si="116"/>
        <v/>
      </c>
      <c r="U115" s="108" t="str">
        <f t="shared" si="117"/>
        <v/>
      </c>
      <c r="V115" s="6"/>
      <c r="W115" s="64" t="str">
        <f t="shared" si="119"/>
        <v/>
      </c>
      <c r="X115" s="109" t="str">
        <f t="shared" ref="X115:Y115" si="145">IF(+R115&gt;1,+W115,"")</f>
        <v/>
      </c>
      <c r="Y115" s="109" t="str">
        <f t="shared" si="145"/>
        <v/>
      </c>
      <c r="Z115" s="6"/>
      <c r="AA115" s="6"/>
      <c r="AB115" s="6"/>
    </row>
    <row r="116" spans="1:28" s="1" customFormat="1" ht="26.4" x14ac:dyDescent="0.25">
      <c r="A116" s="57" t="str">
        <f t="shared" si="107"/>
        <v>C</v>
      </c>
      <c r="B116" s="54" t="s">
        <v>237</v>
      </c>
      <c r="C116" s="4" t="s">
        <v>238</v>
      </c>
      <c r="D116" s="24" t="s">
        <v>42</v>
      </c>
      <c r="E116" s="28"/>
      <c r="F116" s="30"/>
      <c r="H116" s="67">
        <f>IF(+E116="Ska",1,0)</f>
        <v>0</v>
      </c>
      <c r="I116" s="67">
        <f>IF(+F116="Ja",1,0)</f>
        <v>0</v>
      </c>
      <c r="J116" s="67">
        <f t="shared" ref="J116" si="146">+H116-I116</f>
        <v>0</v>
      </c>
      <c r="K116" s="6"/>
      <c r="L116" s="103" t="s">
        <v>224</v>
      </c>
      <c r="M116" s="65">
        <v>3</v>
      </c>
      <c r="N116" s="103">
        <f t="shared" si="135"/>
        <v>40</v>
      </c>
      <c r="O116" s="103">
        <v>0.05</v>
      </c>
      <c r="P116" s="108">
        <f t="shared" si="105"/>
        <v>3.7499999999999999E-3</v>
      </c>
      <c r="Q116" s="66"/>
      <c r="R116" s="65">
        <v>3</v>
      </c>
      <c r="S116" s="65">
        <v>3</v>
      </c>
      <c r="T116" s="108">
        <f t="shared" si="116"/>
        <v>3.7499999999999999E-3</v>
      </c>
      <c r="U116" s="108">
        <f t="shared" si="117"/>
        <v>3.7499999999999999E-3</v>
      </c>
      <c r="V116" s="6"/>
      <c r="W116" s="64" t="str">
        <f>IF(+E116="Ska",-P116,"")</f>
        <v/>
      </c>
      <c r="X116" s="109" t="str">
        <f t="shared" ref="X116" si="147">IF(+R116&gt;1,+W116,"")</f>
        <v/>
      </c>
      <c r="Y116" s="109" t="str">
        <f>IF(+S116&gt;1,+W116,"")</f>
        <v/>
      </c>
      <c r="Z116" s="6"/>
      <c r="AA116" s="6"/>
      <c r="AB116" s="6"/>
    </row>
    <row r="117" spans="1:28" s="1" customFormat="1" ht="18" hidden="1" x14ac:dyDescent="0.25">
      <c r="A117" s="57" t="str">
        <f t="shared" si="107"/>
        <v>C</v>
      </c>
      <c r="B117" s="55" t="s">
        <v>239</v>
      </c>
      <c r="C117" s="59" t="s">
        <v>240</v>
      </c>
      <c r="D117" s="24"/>
      <c r="E117" s="29"/>
      <c r="F117" s="58"/>
      <c r="G117" s="95"/>
      <c r="K117" s="6"/>
      <c r="L117" s="103" t="s">
        <v>224</v>
      </c>
      <c r="M117" s="65" t="s">
        <v>842</v>
      </c>
      <c r="N117" s="103" t="str">
        <f t="shared" si="135"/>
        <v/>
      </c>
      <c r="O117" s="103">
        <v>0.05</v>
      </c>
      <c r="P117" s="108" t="str">
        <f t="shared" si="105"/>
        <v/>
      </c>
      <c r="Q117" s="66"/>
      <c r="R117" s="65">
        <v>0</v>
      </c>
      <c r="S117" s="65">
        <v>0</v>
      </c>
      <c r="T117" s="108" t="str">
        <f t="shared" si="116"/>
        <v/>
      </c>
      <c r="U117" s="108" t="str">
        <f t="shared" si="117"/>
        <v/>
      </c>
      <c r="V117" s="6"/>
      <c r="W117" s="64" t="str">
        <f t="shared" si="119"/>
        <v/>
      </c>
      <c r="X117" s="109" t="str">
        <f t="shared" ref="X117:Y117" si="148">IF(+R117&gt;1,+W117,"")</f>
        <v/>
      </c>
      <c r="Y117" s="109" t="str">
        <f t="shared" si="148"/>
        <v/>
      </c>
      <c r="Z117" s="6"/>
      <c r="AA117" s="6"/>
      <c r="AB117" s="6"/>
    </row>
    <row r="118" spans="1:28" s="7" customFormat="1" ht="39.6" x14ac:dyDescent="0.25">
      <c r="A118" s="57" t="str">
        <f t="shared" si="107"/>
        <v>C</v>
      </c>
      <c r="B118" s="54" t="s">
        <v>241</v>
      </c>
      <c r="C118" s="4" t="s">
        <v>242</v>
      </c>
      <c r="D118" s="24" t="s">
        <v>42</v>
      </c>
      <c r="E118" s="28"/>
      <c r="F118" s="30"/>
      <c r="G118" s="1"/>
      <c r="H118" s="67">
        <f t="shared" ref="H118:H119" si="149">IF(+E118="Ska",1,0)</f>
        <v>0</v>
      </c>
      <c r="I118" s="67">
        <f t="shared" ref="I118:I119" si="150">IF(+F118="Ja",1,0)</f>
        <v>0</v>
      </c>
      <c r="J118" s="67">
        <f t="shared" ref="J118:J119" si="151">+H118-I118</f>
        <v>0</v>
      </c>
      <c r="K118" s="40"/>
      <c r="L118" s="103" t="s">
        <v>224</v>
      </c>
      <c r="M118" s="65">
        <v>3</v>
      </c>
      <c r="N118" s="103">
        <f t="shared" si="135"/>
        <v>40</v>
      </c>
      <c r="O118" s="103">
        <v>0.05</v>
      </c>
      <c r="P118" s="108">
        <f t="shared" si="105"/>
        <v>3.7499999999999999E-3</v>
      </c>
      <c r="Q118" s="66"/>
      <c r="R118" s="65">
        <v>3</v>
      </c>
      <c r="S118" s="65">
        <v>3</v>
      </c>
      <c r="T118" s="108">
        <f t="shared" si="116"/>
        <v>3.7499999999999999E-3</v>
      </c>
      <c r="U118" s="108">
        <f t="shared" si="117"/>
        <v>3.7499999999999999E-3</v>
      </c>
      <c r="V118" s="40"/>
      <c r="W118" s="64" t="str">
        <f t="shared" si="119"/>
        <v/>
      </c>
      <c r="X118" s="109" t="str">
        <f t="shared" ref="X118" si="152">IF(+R118&gt;1,+W118,"")</f>
        <v/>
      </c>
      <c r="Y118" s="109" t="str">
        <f t="shared" ref="Y118:Y119" si="153">IF(+S118&gt;1,+W118,"")</f>
        <v/>
      </c>
      <c r="Z118" s="40"/>
      <c r="AA118" s="40"/>
      <c r="AB118" s="40"/>
    </row>
    <row r="119" spans="1:28" s="1" customFormat="1" ht="26.4" x14ac:dyDescent="0.25">
      <c r="A119" s="57" t="str">
        <f t="shared" si="107"/>
        <v>C</v>
      </c>
      <c r="B119" s="54" t="s">
        <v>243</v>
      </c>
      <c r="C119" s="4" t="s">
        <v>244</v>
      </c>
      <c r="D119" s="24" t="s">
        <v>42</v>
      </c>
      <c r="E119" s="28"/>
      <c r="F119" s="30"/>
      <c r="H119" s="67">
        <f t="shared" si="149"/>
        <v>0</v>
      </c>
      <c r="I119" s="67">
        <f t="shared" si="150"/>
        <v>0</v>
      </c>
      <c r="J119" s="67">
        <f t="shared" si="151"/>
        <v>0</v>
      </c>
      <c r="K119" s="6"/>
      <c r="L119" s="103" t="s">
        <v>224</v>
      </c>
      <c r="M119" s="65">
        <v>3</v>
      </c>
      <c r="N119" s="103">
        <f t="shared" si="135"/>
        <v>40</v>
      </c>
      <c r="O119" s="103">
        <v>0.05</v>
      </c>
      <c r="P119" s="108">
        <f t="shared" si="105"/>
        <v>3.7499999999999999E-3</v>
      </c>
      <c r="Q119" s="66"/>
      <c r="R119" s="65">
        <v>3</v>
      </c>
      <c r="S119" s="65">
        <v>3</v>
      </c>
      <c r="T119" s="108">
        <f t="shared" si="116"/>
        <v>3.7499999999999999E-3</v>
      </c>
      <c r="U119" s="108">
        <f t="shared" si="117"/>
        <v>3.7499999999999999E-3</v>
      </c>
      <c r="V119" s="6"/>
      <c r="W119" s="64" t="str">
        <f t="shared" si="119"/>
        <v/>
      </c>
      <c r="X119" s="109" t="str">
        <f t="shared" ref="X119" si="154">IF(+R119&gt;1,+W119,"")</f>
        <v/>
      </c>
      <c r="Y119" s="109" t="str">
        <f t="shared" si="153"/>
        <v/>
      </c>
      <c r="Z119" s="6"/>
      <c r="AA119" s="6"/>
      <c r="AB119" s="6"/>
    </row>
    <row r="120" spans="1:28" s="1" customFormat="1" ht="51" hidden="1" x14ac:dyDescent="0.2">
      <c r="A120" s="57" t="str">
        <f t="shared" si="107"/>
        <v>C</v>
      </c>
      <c r="B120" s="54" t="s">
        <v>245</v>
      </c>
      <c r="C120" s="4" t="s">
        <v>246</v>
      </c>
      <c r="D120" s="24" t="s">
        <v>41</v>
      </c>
      <c r="E120" s="29"/>
      <c r="F120" s="58"/>
      <c r="G120" s="95"/>
      <c r="K120" s="6"/>
      <c r="L120" s="103" t="s">
        <v>224</v>
      </c>
      <c r="M120" s="65" t="s">
        <v>842</v>
      </c>
      <c r="N120" s="103" t="str">
        <f t="shared" si="135"/>
        <v/>
      </c>
      <c r="O120" s="103">
        <v>0.05</v>
      </c>
      <c r="P120" s="108" t="str">
        <f t="shared" si="105"/>
        <v/>
      </c>
      <c r="Q120" s="66"/>
      <c r="R120" s="65">
        <v>0</v>
      </c>
      <c r="S120" s="65">
        <v>0</v>
      </c>
      <c r="T120" s="108" t="str">
        <f t="shared" si="116"/>
        <v/>
      </c>
      <c r="U120" s="108" t="str">
        <f t="shared" si="117"/>
        <v/>
      </c>
      <c r="V120" s="6"/>
      <c r="W120" s="64" t="str">
        <f t="shared" si="119"/>
        <v/>
      </c>
      <c r="X120" s="109" t="str">
        <f t="shared" ref="X120:Y120" si="155">IF(+R120&gt;1,+W120,"")</f>
        <v/>
      </c>
      <c r="Y120" s="109" t="str">
        <f t="shared" si="155"/>
        <v/>
      </c>
      <c r="Z120" s="6"/>
      <c r="AA120" s="6"/>
      <c r="AB120" s="6"/>
    </row>
    <row r="121" spans="1:28" s="1" customFormat="1" ht="25.5" hidden="1" x14ac:dyDescent="0.2">
      <c r="A121" s="57" t="str">
        <f t="shared" si="107"/>
        <v>C</v>
      </c>
      <c r="B121" s="54" t="s">
        <v>247</v>
      </c>
      <c r="C121" s="4" t="s">
        <v>248</v>
      </c>
      <c r="D121" s="24" t="s">
        <v>41</v>
      </c>
      <c r="E121" s="29"/>
      <c r="F121" s="58"/>
      <c r="G121" s="95"/>
      <c r="K121" s="6"/>
      <c r="L121" s="103" t="s">
        <v>224</v>
      </c>
      <c r="M121" s="65" t="s">
        <v>842</v>
      </c>
      <c r="N121" s="103" t="str">
        <f t="shared" si="135"/>
        <v/>
      </c>
      <c r="O121" s="103">
        <v>0.05</v>
      </c>
      <c r="P121" s="108" t="str">
        <f t="shared" si="105"/>
        <v/>
      </c>
      <c r="Q121" s="66"/>
      <c r="R121" s="65">
        <v>0</v>
      </c>
      <c r="S121" s="65">
        <v>0</v>
      </c>
      <c r="T121" s="108" t="str">
        <f t="shared" si="116"/>
        <v/>
      </c>
      <c r="U121" s="108" t="str">
        <f t="shared" si="117"/>
        <v/>
      </c>
      <c r="V121" s="6"/>
      <c r="W121" s="64" t="str">
        <f t="shared" si="119"/>
        <v/>
      </c>
      <c r="X121" s="109" t="str">
        <f t="shared" ref="X121:Y121" si="156">IF(+R121&gt;1,+W121,"")</f>
        <v/>
      </c>
      <c r="Y121" s="109" t="str">
        <f t="shared" si="156"/>
        <v/>
      </c>
      <c r="Z121" s="6"/>
      <c r="AA121" s="6"/>
      <c r="AB121" s="6"/>
    </row>
    <row r="122" spans="1:28" s="8" customFormat="1" ht="27" x14ac:dyDescent="0.3">
      <c r="A122" s="57" t="str">
        <f t="shared" si="107"/>
        <v>C</v>
      </c>
      <c r="B122" s="54" t="s">
        <v>249</v>
      </c>
      <c r="C122" s="4" t="s">
        <v>250</v>
      </c>
      <c r="D122" s="24" t="s">
        <v>42</v>
      </c>
      <c r="E122" s="28"/>
      <c r="F122" s="30"/>
      <c r="G122" s="1"/>
      <c r="H122" s="67">
        <f>IF(+E122="Ska",1,0)</f>
        <v>0</v>
      </c>
      <c r="I122" s="67">
        <f>IF(+F122="Ja",1,0)</f>
        <v>0</v>
      </c>
      <c r="J122" s="67">
        <f t="shared" ref="J122" si="157">+H122-I122</f>
        <v>0</v>
      </c>
      <c r="K122" s="27"/>
      <c r="L122" s="103" t="s">
        <v>224</v>
      </c>
      <c r="M122" s="65">
        <v>3</v>
      </c>
      <c r="N122" s="103">
        <f t="shared" si="135"/>
        <v>40</v>
      </c>
      <c r="O122" s="103">
        <v>0.05</v>
      </c>
      <c r="P122" s="108">
        <f t="shared" si="105"/>
        <v>3.7499999999999999E-3</v>
      </c>
      <c r="Q122" s="66"/>
      <c r="R122" s="65">
        <v>3</v>
      </c>
      <c r="S122" s="65">
        <v>3</v>
      </c>
      <c r="T122" s="108">
        <f t="shared" si="116"/>
        <v>3.7499999999999999E-3</v>
      </c>
      <c r="U122" s="108">
        <f t="shared" si="117"/>
        <v>3.7499999999999999E-3</v>
      </c>
      <c r="V122" s="27"/>
      <c r="W122" s="64" t="str">
        <f>IF(+E122="Ska",-P122,"")</f>
        <v/>
      </c>
      <c r="X122" s="109" t="str">
        <f t="shared" ref="X122" si="158">IF(+R122&gt;1,+W122,"")</f>
        <v/>
      </c>
      <c r="Y122" s="109" t="str">
        <f>IF(+S122&gt;1,+W122,"")</f>
        <v/>
      </c>
      <c r="Z122" s="27"/>
      <c r="AA122" s="27"/>
      <c r="AB122" s="27"/>
    </row>
    <row r="123" spans="1:28" s="7" customFormat="1" ht="38.25" hidden="1" x14ac:dyDescent="0.2">
      <c r="A123" s="57" t="str">
        <f t="shared" si="107"/>
        <v>C</v>
      </c>
      <c r="B123" s="54" t="s">
        <v>251</v>
      </c>
      <c r="C123" s="4" t="s">
        <v>252</v>
      </c>
      <c r="D123" s="24" t="s">
        <v>41</v>
      </c>
      <c r="E123" s="29"/>
      <c r="F123" s="58"/>
      <c r="G123" s="98"/>
      <c r="H123" s="1"/>
      <c r="I123" s="1"/>
      <c r="J123" s="1"/>
      <c r="K123" s="40"/>
      <c r="L123" s="103" t="s">
        <v>224</v>
      </c>
      <c r="M123" s="65" t="s">
        <v>842</v>
      </c>
      <c r="N123" s="103" t="str">
        <f t="shared" si="135"/>
        <v/>
      </c>
      <c r="O123" s="103">
        <v>0.05</v>
      </c>
      <c r="P123" s="108" t="str">
        <f t="shared" si="105"/>
        <v/>
      </c>
      <c r="Q123" s="66"/>
      <c r="R123" s="65">
        <v>0</v>
      </c>
      <c r="S123" s="65">
        <v>0</v>
      </c>
      <c r="T123" s="108" t="str">
        <f t="shared" si="116"/>
        <v/>
      </c>
      <c r="U123" s="108" t="str">
        <f t="shared" si="117"/>
        <v/>
      </c>
      <c r="V123" s="40"/>
      <c r="W123" s="64" t="str">
        <f t="shared" si="119"/>
        <v/>
      </c>
      <c r="X123" s="109" t="str">
        <f t="shared" ref="X123:Y123" si="159">IF(+R123&gt;1,+W123,"")</f>
        <v/>
      </c>
      <c r="Y123" s="109" t="str">
        <f t="shared" si="159"/>
        <v/>
      </c>
      <c r="Z123" s="40"/>
      <c r="AA123" s="40"/>
      <c r="AB123" s="40"/>
    </row>
    <row r="124" spans="1:28" s="1" customFormat="1" ht="26.4" x14ac:dyDescent="0.25">
      <c r="A124" s="57" t="str">
        <f t="shared" si="107"/>
        <v>C</v>
      </c>
      <c r="B124" s="54" t="s">
        <v>253</v>
      </c>
      <c r="C124" s="4" t="s">
        <v>254</v>
      </c>
      <c r="D124" s="24" t="s">
        <v>42</v>
      </c>
      <c r="E124" s="28"/>
      <c r="F124" s="30"/>
      <c r="H124" s="67">
        <f t="shared" ref="H124:H127" si="160">IF(+E124="Ska",1,0)</f>
        <v>0</v>
      </c>
      <c r="I124" s="67">
        <f t="shared" ref="I124:I127" si="161">IF(+F124="Ja",1,0)</f>
        <v>0</v>
      </c>
      <c r="J124" s="67">
        <f t="shared" ref="J124:J127" si="162">+H124-I124</f>
        <v>0</v>
      </c>
      <c r="K124" s="6"/>
      <c r="L124" s="103" t="s">
        <v>224</v>
      </c>
      <c r="M124" s="65">
        <v>3</v>
      </c>
      <c r="N124" s="103">
        <f t="shared" si="135"/>
        <v>40</v>
      </c>
      <c r="O124" s="103">
        <v>0.05</v>
      </c>
      <c r="P124" s="108">
        <f t="shared" si="105"/>
        <v>3.7499999999999999E-3</v>
      </c>
      <c r="Q124" s="66"/>
      <c r="R124" s="65">
        <v>3</v>
      </c>
      <c r="S124" s="65">
        <v>3</v>
      </c>
      <c r="T124" s="108">
        <f t="shared" si="116"/>
        <v>3.7499999999999999E-3</v>
      </c>
      <c r="U124" s="108">
        <f t="shared" si="117"/>
        <v>3.7499999999999999E-3</v>
      </c>
      <c r="V124" s="6"/>
      <c r="W124" s="64" t="str">
        <f t="shared" si="119"/>
        <v/>
      </c>
      <c r="X124" s="109" t="str">
        <f t="shared" ref="X124" si="163">IF(+R124&gt;1,+W124,"")</f>
        <v/>
      </c>
      <c r="Y124" s="109" t="str">
        <f t="shared" ref="Y124:Y127" si="164">IF(+S124&gt;1,+W124,"")</f>
        <v/>
      </c>
      <c r="Z124" s="6"/>
      <c r="AA124" s="6"/>
      <c r="AB124" s="6"/>
    </row>
    <row r="125" spans="1:28" s="1" customFormat="1" ht="26.4" x14ac:dyDescent="0.25">
      <c r="A125" s="57" t="str">
        <f t="shared" si="107"/>
        <v>C</v>
      </c>
      <c r="B125" s="54" t="s">
        <v>255</v>
      </c>
      <c r="C125" s="4" t="s">
        <v>256</v>
      </c>
      <c r="D125" s="24" t="s">
        <v>42</v>
      </c>
      <c r="E125" s="28"/>
      <c r="F125" s="30"/>
      <c r="H125" s="67">
        <f t="shared" si="160"/>
        <v>0</v>
      </c>
      <c r="I125" s="67">
        <f t="shared" si="161"/>
        <v>0</v>
      </c>
      <c r="J125" s="67">
        <f t="shared" si="162"/>
        <v>0</v>
      </c>
      <c r="K125" s="6"/>
      <c r="L125" s="103" t="s">
        <v>224</v>
      </c>
      <c r="M125" s="65">
        <v>5</v>
      </c>
      <c r="N125" s="103">
        <f t="shared" si="135"/>
        <v>40</v>
      </c>
      <c r="O125" s="103">
        <v>0.05</v>
      </c>
      <c r="P125" s="108">
        <f t="shared" si="105"/>
        <v>6.2500000000000003E-3</v>
      </c>
      <c r="Q125" s="66"/>
      <c r="R125" s="65">
        <v>5</v>
      </c>
      <c r="S125" s="65">
        <v>5</v>
      </c>
      <c r="T125" s="108">
        <f t="shared" si="116"/>
        <v>6.2500000000000003E-3</v>
      </c>
      <c r="U125" s="108">
        <f t="shared" si="117"/>
        <v>6.2500000000000003E-3</v>
      </c>
      <c r="V125" s="6"/>
      <c r="W125" s="64" t="str">
        <f t="shared" si="119"/>
        <v/>
      </c>
      <c r="X125" s="109" t="str">
        <f t="shared" ref="X125" si="165">IF(+R125&gt;1,+W125,"")</f>
        <v/>
      </c>
      <c r="Y125" s="109" t="str">
        <f t="shared" si="164"/>
        <v/>
      </c>
      <c r="Z125" s="6"/>
      <c r="AA125" s="6"/>
      <c r="AB125" s="6"/>
    </row>
    <row r="126" spans="1:28" s="7" customFormat="1" ht="15" x14ac:dyDescent="0.25">
      <c r="A126" s="57" t="str">
        <f t="shared" si="107"/>
        <v>C</v>
      </c>
      <c r="B126" s="54" t="s">
        <v>257</v>
      </c>
      <c r="C126" s="4" t="s">
        <v>258</v>
      </c>
      <c r="D126" s="24" t="s">
        <v>42</v>
      </c>
      <c r="E126" s="28"/>
      <c r="F126" s="30"/>
      <c r="G126" s="1"/>
      <c r="H126" s="67">
        <f t="shared" si="160"/>
        <v>0</v>
      </c>
      <c r="I126" s="67">
        <f t="shared" si="161"/>
        <v>0</v>
      </c>
      <c r="J126" s="67">
        <f t="shared" si="162"/>
        <v>0</v>
      </c>
      <c r="K126" s="40"/>
      <c r="L126" s="103" t="s">
        <v>224</v>
      </c>
      <c r="M126" s="65">
        <v>3</v>
      </c>
      <c r="N126" s="103">
        <f t="shared" si="135"/>
        <v>40</v>
      </c>
      <c r="O126" s="103">
        <v>0.05</v>
      </c>
      <c r="P126" s="108">
        <f t="shared" si="105"/>
        <v>3.7499999999999999E-3</v>
      </c>
      <c r="Q126" s="66"/>
      <c r="R126" s="65">
        <v>3</v>
      </c>
      <c r="S126" s="65">
        <v>3</v>
      </c>
      <c r="T126" s="108">
        <f t="shared" si="116"/>
        <v>3.7499999999999999E-3</v>
      </c>
      <c r="U126" s="108">
        <f t="shared" si="117"/>
        <v>3.7499999999999999E-3</v>
      </c>
      <c r="V126" s="40"/>
      <c r="W126" s="64" t="str">
        <f t="shared" si="119"/>
        <v/>
      </c>
      <c r="X126" s="109" t="str">
        <f t="shared" ref="X126" si="166">IF(+R126&gt;1,+W126,"")</f>
        <v/>
      </c>
      <c r="Y126" s="109" t="str">
        <f t="shared" si="164"/>
        <v/>
      </c>
      <c r="Z126" s="40"/>
      <c r="AA126" s="40"/>
      <c r="AB126" s="40"/>
    </row>
    <row r="127" spans="1:28" s="1" customFormat="1" x14ac:dyDescent="0.25">
      <c r="A127" s="57" t="str">
        <f t="shared" si="107"/>
        <v>C</v>
      </c>
      <c r="B127" s="54" t="s">
        <v>259</v>
      </c>
      <c r="C127" s="4" t="s">
        <v>260</v>
      </c>
      <c r="D127" s="24" t="s">
        <v>42</v>
      </c>
      <c r="E127" s="28"/>
      <c r="F127" s="30"/>
      <c r="H127" s="67">
        <f t="shared" si="160"/>
        <v>0</v>
      </c>
      <c r="I127" s="67">
        <f t="shared" si="161"/>
        <v>0</v>
      </c>
      <c r="J127" s="67">
        <f t="shared" si="162"/>
        <v>0</v>
      </c>
      <c r="K127" s="6"/>
      <c r="L127" s="103" t="s">
        <v>224</v>
      </c>
      <c r="M127" s="65">
        <v>3</v>
      </c>
      <c r="N127" s="103">
        <f t="shared" si="135"/>
        <v>40</v>
      </c>
      <c r="O127" s="103">
        <v>0.05</v>
      </c>
      <c r="P127" s="108">
        <f t="shared" si="105"/>
        <v>3.7499999999999999E-3</v>
      </c>
      <c r="Q127" s="66"/>
      <c r="R127" s="65">
        <v>3</v>
      </c>
      <c r="S127" s="65">
        <v>3</v>
      </c>
      <c r="T127" s="108">
        <f t="shared" si="116"/>
        <v>3.7499999999999999E-3</v>
      </c>
      <c r="U127" s="108">
        <f t="shared" si="117"/>
        <v>3.7499999999999999E-3</v>
      </c>
      <c r="V127" s="6"/>
      <c r="W127" s="64" t="str">
        <f t="shared" si="119"/>
        <v/>
      </c>
      <c r="X127" s="109" t="str">
        <f t="shared" ref="X127" si="167">IF(+R127&gt;1,+W127,"")</f>
        <v/>
      </c>
      <c r="Y127" s="109" t="str">
        <f t="shared" si="164"/>
        <v/>
      </c>
      <c r="Z127" s="6"/>
      <c r="AA127" s="6"/>
      <c r="AB127" s="6"/>
    </row>
    <row r="128" spans="1:28" s="1" customFormat="1" ht="18" hidden="1" x14ac:dyDescent="0.25">
      <c r="A128" s="57" t="str">
        <f t="shared" si="107"/>
        <v>C</v>
      </c>
      <c r="B128" s="55" t="s">
        <v>261</v>
      </c>
      <c r="C128" s="59" t="s">
        <v>262</v>
      </c>
      <c r="D128" s="24"/>
      <c r="E128" s="29"/>
      <c r="F128" s="58"/>
      <c r="G128" s="95"/>
      <c r="K128" s="6"/>
      <c r="L128" s="103" t="s">
        <v>224</v>
      </c>
      <c r="M128" s="65" t="s">
        <v>842</v>
      </c>
      <c r="N128" s="103" t="str">
        <f t="shared" si="135"/>
        <v/>
      </c>
      <c r="O128" s="103">
        <v>0.05</v>
      </c>
      <c r="P128" s="108" t="str">
        <f t="shared" si="105"/>
        <v/>
      </c>
      <c r="Q128" s="66"/>
      <c r="R128" s="65">
        <v>0</v>
      </c>
      <c r="S128" s="65">
        <v>0</v>
      </c>
      <c r="T128" s="108" t="str">
        <f t="shared" si="116"/>
        <v/>
      </c>
      <c r="U128" s="108" t="str">
        <f t="shared" si="117"/>
        <v/>
      </c>
      <c r="V128" s="6"/>
      <c r="W128" s="64" t="str">
        <f t="shared" si="119"/>
        <v/>
      </c>
      <c r="X128" s="109" t="str">
        <f t="shared" ref="X128:Y128" si="168">IF(+R128&gt;1,+W128,"")</f>
        <v/>
      </c>
      <c r="Y128" s="109" t="str">
        <f t="shared" si="168"/>
        <v/>
      </c>
      <c r="Z128" s="6"/>
      <c r="AA128" s="6"/>
      <c r="AB128" s="6"/>
    </row>
    <row r="129" spans="1:28" s="1" customFormat="1" ht="12.75" hidden="1" x14ac:dyDescent="0.2">
      <c r="A129" s="57" t="str">
        <f t="shared" si="107"/>
        <v>C</v>
      </c>
      <c r="B129" s="54" t="s">
        <v>263</v>
      </c>
      <c r="C129" s="4" t="s">
        <v>264</v>
      </c>
      <c r="D129" s="24" t="s">
        <v>41</v>
      </c>
      <c r="E129" s="29"/>
      <c r="F129" s="58"/>
      <c r="G129" s="95"/>
      <c r="K129" s="6"/>
      <c r="L129" s="103" t="s">
        <v>224</v>
      </c>
      <c r="M129" s="65" t="s">
        <v>842</v>
      </c>
      <c r="N129" s="103" t="str">
        <f t="shared" si="135"/>
        <v/>
      </c>
      <c r="O129" s="103">
        <v>0.05</v>
      </c>
      <c r="P129" s="108" t="str">
        <f t="shared" si="105"/>
        <v/>
      </c>
      <c r="Q129" s="66"/>
      <c r="R129" s="65">
        <v>0</v>
      </c>
      <c r="S129" s="65">
        <v>0</v>
      </c>
      <c r="T129" s="108" t="str">
        <f t="shared" si="116"/>
        <v/>
      </c>
      <c r="U129" s="108" t="str">
        <f t="shared" si="117"/>
        <v/>
      </c>
      <c r="V129" s="6"/>
      <c r="W129" s="64" t="str">
        <f t="shared" si="119"/>
        <v/>
      </c>
      <c r="X129" s="109" t="str">
        <f t="shared" ref="X129:Y129" si="169">IF(+R129&gt;1,+W129,"")</f>
        <v/>
      </c>
      <c r="Y129" s="109" t="str">
        <f t="shared" si="169"/>
        <v/>
      </c>
      <c r="Z129" s="6"/>
      <c r="AA129" s="6"/>
      <c r="AB129" s="6"/>
    </row>
    <row r="130" spans="1:28" s="1" customFormat="1" ht="25.5" hidden="1" x14ac:dyDescent="0.2">
      <c r="A130" s="57" t="str">
        <f t="shared" si="107"/>
        <v>C</v>
      </c>
      <c r="B130" s="54" t="s">
        <v>265</v>
      </c>
      <c r="C130" s="4" t="s">
        <v>266</v>
      </c>
      <c r="D130" s="24" t="s">
        <v>41</v>
      </c>
      <c r="E130" s="29"/>
      <c r="F130" s="58"/>
      <c r="G130" s="95"/>
      <c r="K130" s="6"/>
      <c r="L130" s="103" t="s">
        <v>224</v>
      </c>
      <c r="M130" s="65" t="s">
        <v>842</v>
      </c>
      <c r="N130" s="103" t="str">
        <f t="shared" si="135"/>
        <v/>
      </c>
      <c r="O130" s="103">
        <v>0.05</v>
      </c>
      <c r="P130" s="108" t="str">
        <f t="shared" si="105"/>
        <v/>
      </c>
      <c r="Q130" s="66"/>
      <c r="R130" s="65">
        <v>0</v>
      </c>
      <c r="S130" s="65">
        <v>0</v>
      </c>
      <c r="T130" s="108" t="str">
        <f t="shared" si="116"/>
        <v/>
      </c>
      <c r="U130" s="108" t="str">
        <f t="shared" si="117"/>
        <v/>
      </c>
      <c r="V130" s="6"/>
      <c r="W130" s="64" t="str">
        <f t="shared" si="119"/>
        <v/>
      </c>
      <c r="X130" s="109" t="str">
        <f t="shared" ref="X130:Y130" si="170">IF(+R130&gt;1,+W130,"")</f>
        <v/>
      </c>
      <c r="Y130" s="109" t="str">
        <f t="shared" si="170"/>
        <v/>
      </c>
      <c r="Z130" s="6"/>
      <c r="AA130" s="6"/>
      <c r="AB130" s="6"/>
    </row>
    <row r="131" spans="1:28" s="1" customFormat="1" x14ac:dyDescent="0.25">
      <c r="A131" s="57" t="str">
        <f t="shared" si="107"/>
        <v>C</v>
      </c>
      <c r="B131" s="54" t="s">
        <v>267</v>
      </c>
      <c r="C131" s="4" t="s">
        <v>268</v>
      </c>
      <c r="D131" s="24" t="s">
        <v>42</v>
      </c>
      <c r="E131" s="28"/>
      <c r="F131" s="30"/>
      <c r="H131" s="67">
        <f>IF(+E131="Ska",1,0)</f>
        <v>0</v>
      </c>
      <c r="I131" s="67">
        <f>IF(+F131="Ja",1,0)</f>
        <v>0</v>
      </c>
      <c r="J131" s="67">
        <f t="shared" ref="J131" si="171">+H131-I131</f>
        <v>0</v>
      </c>
      <c r="K131" s="6"/>
      <c r="L131" s="103" t="s">
        <v>224</v>
      </c>
      <c r="M131" s="65">
        <v>3</v>
      </c>
      <c r="N131" s="103">
        <f t="shared" si="135"/>
        <v>40</v>
      </c>
      <c r="O131" s="103">
        <v>0.05</v>
      </c>
      <c r="P131" s="108">
        <f t="shared" si="105"/>
        <v>3.7499999999999999E-3</v>
      </c>
      <c r="Q131" s="66"/>
      <c r="R131" s="65">
        <v>3</v>
      </c>
      <c r="S131" s="65">
        <v>3</v>
      </c>
      <c r="T131" s="108">
        <f t="shared" si="116"/>
        <v>3.7499999999999999E-3</v>
      </c>
      <c r="U131" s="108">
        <f t="shared" si="117"/>
        <v>3.7499999999999999E-3</v>
      </c>
      <c r="V131" s="6"/>
      <c r="W131" s="64" t="str">
        <f>IF(+E131="Ska",-P131,"")</f>
        <v/>
      </c>
      <c r="X131" s="109" t="str">
        <f t="shared" ref="X131" si="172">IF(+R131&gt;1,+W131,"")</f>
        <v/>
      </c>
      <c r="Y131" s="109" t="str">
        <f>IF(+S131&gt;1,+W131,"")</f>
        <v/>
      </c>
      <c r="Z131" s="6"/>
      <c r="AA131" s="6"/>
      <c r="AB131" s="6"/>
    </row>
    <row r="132" spans="1:28" s="1" customFormat="1" ht="18" hidden="1" x14ac:dyDescent="0.25">
      <c r="A132" s="57" t="str">
        <f t="shared" si="107"/>
        <v>C</v>
      </c>
      <c r="B132" s="55" t="s">
        <v>269</v>
      </c>
      <c r="C132" s="59" t="s">
        <v>270</v>
      </c>
      <c r="D132" s="24"/>
      <c r="E132" s="29"/>
      <c r="F132" s="58"/>
      <c r="G132" s="95"/>
      <c r="K132" s="6"/>
      <c r="L132" s="103" t="s">
        <v>224</v>
      </c>
      <c r="M132" s="65" t="s">
        <v>842</v>
      </c>
      <c r="N132" s="103" t="str">
        <f t="shared" si="135"/>
        <v/>
      </c>
      <c r="O132" s="103">
        <v>0.05</v>
      </c>
      <c r="P132" s="108" t="str">
        <f t="shared" si="105"/>
        <v/>
      </c>
      <c r="Q132" s="66"/>
      <c r="R132" s="65">
        <v>0</v>
      </c>
      <c r="S132" s="65">
        <v>0</v>
      </c>
      <c r="T132" s="108" t="str">
        <f t="shared" si="116"/>
        <v/>
      </c>
      <c r="U132" s="108" t="str">
        <f t="shared" si="117"/>
        <v/>
      </c>
      <c r="V132" s="6"/>
      <c r="W132" s="64" t="str">
        <f t="shared" si="119"/>
        <v/>
      </c>
      <c r="X132" s="109" t="str">
        <f t="shared" ref="X132:Y132" si="173">IF(+R132&gt;1,+W132,"")</f>
        <v/>
      </c>
      <c r="Y132" s="109" t="str">
        <f t="shared" si="173"/>
        <v/>
      </c>
      <c r="Z132" s="6"/>
      <c r="AA132" s="6"/>
      <c r="AB132" s="6"/>
    </row>
    <row r="133" spans="1:28" s="7" customFormat="1" ht="18" hidden="1" x14ac:dyDescent="0.25">
      <c r="A133" s="57" t="str">
        <f t="shared" si="107"/>
        <v>C</v>
      </c>
      <c r="B133" s="55" t="s">
        <v>271</v>
      </c>
      <c r="C133" s="59" t="s">
        <v>211</v>
      </c>
      <c r="D133" s="24"/>
      <c r="E133" s="29"/>
      <c r="F133" s="58"/>
      <c r="G133" s="98"/>
      <c r="H133" s="1"/>
      <c r="I133" s="1"/>
      <c r="J133" s="1"/>
      <c r="K133" s="40"/>
      <c r="L133" s="103" t="s">
        <v>224</v>
      </c>
      <c r="M133" s="65" t="s">
        <v>842</v>
      </c>
      <c r="N133" s="103" t="str">
        <f t="shared" si="135"/>
        <v/>
      </c>
      <c r="O133" s="103">
        <v>0.05</v>
      </c>
      <c r="P133" s="108" t="str">
        <f t="shared" si="105"/>
        <v/>
      </c>
      <c r="Q133" s="66"/>
      <c r="R133" s="65">
        <v>0</v>
      </c>
      <c r="S133" s="65">
        <v>0</v>
      </c>
      <c r="T133" s="108" t="str">
        <f t="shared" si="116"/>
        <v/>
      </c>
      <c r="U133" s="108" t="str">
        <f t="shared" si="117"/>
        <v/>
      </c>
      <c r="V133" s="40"/>
      <c r="W133" s="64" t="str">
        <f t="shared" si="119"/>
        <v/>
      </c>
      <c r="X133" s="109" t="str">
        <f t="shared" ref="X133:Y133" si="174">IF(+R133&gt;1,+W133,"")</f>
        <v/>
      </c>
      <c r="Y133" s="109" t="str">
        <f t="shared" si="174"/>
        <v/>
      </c>
      <c r="Z133" s="40"/>
      <c r="AA133" s="40"/>
      <c r="AB133" s="40"/>
    </row>
    <row r="134" spans="1:28" s="1" customFormat="1" ht="25.5" hidden="1" x14ac:dyDescent="0.2">
      <c r="A134" s="57" t="str">
        <f t="shared" si="107"/>
        <v>C</v>
      </c>
      <c r="B134" s="54" t="s">
        <v>272</v>
      </c>
      <c r="C134" s="4" t="s">
        <v>273</v>
      </c>
      <c r="D134" s="24" t="s">
        <v>41</v>
      </c>
      <c r="E134" s="29"/>
      <c r="F134" s="58"/>
      <c r="G134" s="95"/>
      <c r="K134" s="6"/>
      <c r="L134" s="103" t="s">
        <v>224</v>
      </c>
      <c r="M134" s="65" t="s">
        <v>842</v>
      </c>
      <c r="N134" s="103" t="str">
        <f t="shared" si="135"/>
        <v/>
      </c>
      <c r="O134" s="103">
        <v>0.05</v>
      </c>
      <c r="P134" s="108" t="str">
        <f t="shared" si="105"/>
        <v/>
      </c>
      <c r="Q134" s="66"/>
      <c r="R134" s="65">
        <v>0</v>
      </c>
      <c r="S134" s="65">
        <v>0</v>
      </c>
      <c r="T134" s="108" t="str">
        <f t="shared" si="116"/>
        <v/>
      </c>
      <c r="U134" s="108" t="str">
        <f t="shared" si="117"/>
        <v/>
      </c>
      <c r="V134" s="6"/>
      <c r="W134" s="64" t="str">
        <f t="shared" si="119"/>
        <v/>
      </c>
      <c r="X134" s="109" t="str">
        <f t="shared" ref="X134:Y134" si="175">IF(+R134&gt;1,+W134,"")</f>
        <v/>
      </c>
      <c r="Y134" s="109" t="str">
        <f t="shared" si="175"/>
        <v/>
      </c>
      <c r="Z134" s="6"/>
      <c r="AA134" s="6"/>
      <c r="AB134" s="6"/>
    </row>
    <row r="135" spans="1:28" s="1" customFormat="1" ht="25.5" hidden="1" x14ac:dyDescent="0.2">
      <c r="A135" s="57" t="str">
        <f t="shared" si="107"/>
        <v>C</v>
      </c>
      <c r="B135" s="54" t="s">
        <v>274</v>
      </c>
      <c r="C135" s="4" t="s">
        <v>275</v>
      </c>
      <c r="D135" s="24" t="s">
        <v>41</v>
      </c>
      <c r="E135" s="29"/>
      <c r="F135" s="58"/>
      <c r="G135" s="95"/>
      <c r="K135" s="6"/>
      <c r="L135" s="103" t="s">
        <v>224</v>
      </c>
      <c r="M135" s="65" t="s">
        <v>842</v>
      </c>
      <c r="N135" s="103" t="str">
        <f t="shared" si="135"/>
        <v/>
      </c>
      <c r="O135" s="103">
        <v>0.05</v>
      </c>
      <c r="P135" s="108" t="str">
        <f t="shared" si="105"/>
        <v/>
      </c>
      <c r="Q135" s="66"/>
      <c r="R135" s="65">
        <v>0</v>
      </c>
      <c r="S135" s="65">
        <v>0</v>
      </c>
      <c r="T135" s="108" t="str">
        <f t="shared" si="116"/>
        <v/>
      </c>
      <c r="U135" s="108" t="str">
        <f t="shared" si="117"/>
        <v/>
      </c>
      <c r="V135" s="6"/>
      <c r="W135" s="64" t="str">
        <f t="shared" si="119"/>
        <v/>
      </c>
      <c r="X135" s="109" t="str">
        <f t="shared" ref="X135:Y135" si="176">IF(+R135&gt;1,+W135,"")</f>
        <v/>
      </c>
      <c r="Y135" s="109" t="str">
        <f t="shared" si="176"/>
        <v/>
      </c>
      <c r="Z135" s="6"/>
      <c r="AA135" s="6"/>
      <c r="AB135" s="6"/>
    </row>
    <row r="136" spans="1:28" s="1" customFormat="1" ht="51" hidden="1" x14ac:dyDescent="0.2">
      <c r="A136" s="57" t="str">
        <f t="shared" si="107"/>
        <v>C</v>
      </c>
      <c r="B136" s="54" t="s">
        <v>276</v>
      </c>
      <c r="C136" s="4" t="s">
        <v>277</v>
      </c>
      <c r="D136" s="24" t="s">
        <v>41</v>
      </c>
      <c r="E136" s="29"/>
      <c r="F136" s="58"/>
      <c r="G136" s="95"/>
      <c r="K136" s="6"/>
      <c r="L136" s="103" t="s">
        <v>224</v>
      </c>
      <c r="M136" s="65" t="s">
        <v>842</v>
      </c>
      <c r="N136" s="103" t="str">
        <f t="shared" si="135"/>
        <v/>
      </c>
      <c r="O136" s="103">
        <v>0.05</v>
      </c>
      <c r="P136" s="108" t="str">
        <f t="shared" si="105"/>
        <v/>
      </c>
      <c r="Q136" s="66"/>
      <c r="R136" s="65">
        <v>0</v>
      </c>
      <c r="S136" s="65">
        <v>0</v>
      </c>
      <c r="T136" s="108" t="str">
        <f t="shared" si="116"/>
        <v/>
      </c>
      <c r="U136" s="108" t="str">
        <f t="shared" si="117"/>
        <v/>
      </c>
      <c r="V136" s="6"/>
      <c r="W136" s="64" t="str">
        <f t="shared" si="119"/>
        <v/>
      </c>
      <c r="X136" s="109" t="str">
        <f t="shared" ref="X136:Y136" si="177">IF(+R136&gt;1,+W136,"")</f>
        <v/>
      </c>
      <c r="Y136" s="109" t="str">
        <f t="shared" si="177"/>
        <v/>
      </c>
      <c r="Z136" s="6"/>
      <c r="AA136" s="6"/>
      <c r="AB136" s="6"/>
    </row>
    <row r="137" spans="1:28" s="7" customFormat="1" ht="26.4" x14ac:dyDescent="0.25">
      <c r="A137" s="57" t="str">
        <f t="shared" si="107"/>
        <v>C</v>
      </c>
      <c r="B137" s="54" t="s">
        <v>276</v>
      </c>
      <c r="C137" s="4" t="s">
        <v>278</v>
      </c>
      <c r="D137" s="24" t="s">
        <v>42</v>
      </c>
      <c r="E137" s="28"/>
      <c r="F137" s="30"/>
      <c r="G137" s="1"/>
      <c r="H137" s="67">
        <f>IF(+E137="Ska",1,0)</f>
        <v>0</v>
      </c>
      <c r="I137" s="67">
        <f>IF(+F137="Ja",1,0)</f>
        <v>0</v>
      </c>
      <c r="J137" s="67">
        <f t="shared" ref="J137" si="178">+H137-I137</f>
        <v>0</v>
      </c>
      <c r="K137" s="40"/>
      <c r="L137" s="103" t="s">
        <v>224</v>
      </c>
      <c r="M137" s="65">
        <v>5</v>
      </c>
      <c r="N137" s="103">
        <f t="shared" si="135"/>
        <v>40</v>
      </c>
      <c r="O137" s="103">
        <v>0.05</v>
      </c>
      <c r="P137" s="108">
        <f t="shared" si="105"/>
        <v>6.2500000000000003E-3</v>
      </c>
      <c r="Q137" s="105">
        <f>SUM(P109:P137)</f>
        <v>5.000000000000001E-2</v>
      </c>
      <c r="R137" s="65">
        <v>5</v>
      </c>
      <c r="S137" s="65">
        <v>5</v>
      </c>
      <c r="T137" s="108">
        <f t="shared" si="116"/>
        <v>6.2500000000000003E-3</v>
      </c>
      <c r="U137" s="108">
        <f t="shared" si="117"/>
        <v>6.2500000000000003E-3</v>
      </c>
      <c r="V137" s="40"/>
      <c r="W137" s="64" t="str">
        <f>IF(+E137="Ska",-P137,"")</f>
        <v/>
      </c>
      <c r="X137" s="109" t="str">
        <f t="shared" ref="X137" si="179">IF(+R137&gt;1,+W137,"")</f>
        <v/>
      </c>
      <c r="Y137" s="109" t="str">
        <f>IF(+S137&gt;1,+W137,"")</f>
        <v/>
      </c>
      <c r="Z137" s="40"/>
      <c r="AA137" s="40"/>
      <c r="AB137" s="40"/>
    </row>
    <row r="138" spans="1:28" s="1" customFormat="1" ht="18" hidden="1" x14ac:dyDescent="0.25">
      <c r="A138" s="57" t="str">
        <f t="shared" si="107"/>
        <v>D</v>
      </c>
      <c r="B138" s="55" t="s">
        <v>279</v>
      </c>
      <c r="C138" s="59" t="s">
        <v>280</v>
      </c>
      <c r="D138" s="24"/>
      <c r="E138" s="29"/>
      <c r="F138" s="58"/>
      <c r="G138" s="95"/>
      <c r="K138" s="6"/>
      <c r="L138" s="104" t="s">
        <v>279</v>
      </c>
      <c r="M138" s="65"/>
      <c r="N138" s="104" t="str">
        <f t="shared" ref="N138:N201" si="180">IF(+M138="","",SUM(M$138:M$231))</f>
        <v/>
      </c>
      <c r="O138" s="104">
        <v>0.1</v>
      </c>
      <c r="P138" s="108" t="str">
        <f t="shared" si="105"/>
        <v/>
      </c>
      <c r="Q138" s="66"/>
      <c r="R138" s="65">
        <v>0</v>
      </c>
      <c r="S138" s="65">
        <v>0</v>
      </c>
      <c r="T138" s="108" t="str">
        <f t="shared" si="116"/>
        <v/>
      </c>
      <c r="U138" s="108" t="str">
        <f t="shared" si="117"/>
        <v/>
      </c>
      <c r="V138" s="6"/>
      <c r="W138" s="64" t="str">
        <f t="shared" si="119"/>
        <v/>
      </c>
      <c r="X138" s="109" t="str">
        <f t="shared" ref="X138:Y138" si="181">IF(+R138&gt;1,+W138,"")</f>
        <v/>
      </c>
      <c r="Y138" s="109" t="str">
        <f t="shared" si="181"/>
        <v/>
      </c>
      <c r="Z138" s="6"/>
      <c r="AA138" s="6"/>
      <c r="AB138" s="6"/>
    </row>
    <row r="139" spans="1:28" s="7" customFormat="1" ht="25.5" hidden="1" x14ac:dyDescent="0.2">
      <c r="A139" s="57" t="str">
        <f t="shared" si="107"/>
        <v>D</v>
      </c>
      <c r="B139" s="54" t="s">
        <v>281</v>
      </c>
      <c r="C139" s="4" t="s">
        <v>282</v>
      </c>
      <c r="D139" s="24" t="s">
        <v>41</v>
      </c>
      <c r="E139" s="29"/>
      <c r="F139" s="58"/>
      <c r="G139" s="98"/>
      <c r="H139" s="1"/>
      <c r="I139" s="1"/>
      <c r="J139" s="1"/>
      <c r="K139" s="40"/>
      <c r="L139" s="104" t="s">
        <v>279</v>
      </c>
      <c r="M139" s="65" t="s">
        <v>842</v>
      </c>
      <c r="N139" s="104" t="str">
        <f t="shared" si="180"/>
        <v/>
      </c>
      <c r="O139" s="104">
        <v>0.1</v>
      </c>
      <c r="P139" s="108" t="str">
        <f t="shared" si="105"/>
        <v/>
      </c>
      <c r="Q139" s="66"/>
      <c r="R139" s="65">
        <v>0</v>
      </c>
      <c r="S139" s="65">
        <v>0</v>
      </c>
      <c r="T139" s="108" t="str">
        <f t="shared" si="116"/>
        <v/>
      </c>
      <c r="U139" s="108" t="str">
        <f t="shared" si="117"/>
        <v/>
      </c>
      <c r="V139" s="40"/>
      <c r="W139" s="64" t="str">
        <f t="shared" si="119"/>
        <v/>
      </c>
      <c r="X139" s="109" t="str">
        <f t="shared" ref="X139:Y139" si="182">IF(+R139&gt;1,+W139,"")</f>
        <v/>
      </c>
      <c r="Y139" s="109" t="str">
        <f t="shared" si="182"/>
        <v/>
      </c>
      <c r="Z139" s="40"/>
      <c r="AA139" s="40"/>
      <c r="AB139" s="40"/>
    </row>
    <row r="140" spans="1:28" s="1" customFormat="1" ht="18" hidden="1" x14ac:dyDescent="0.25">
      <c r="A140" s="57" t="str">
        <f t="shared" si="107"/>
        <v>D</v>
      </c>
      <c r="B140" s="55" t="s">
        <v>283</v>
      </c>
      <c r="C140" s="59" t="s">
        <v>166</v>
      </c>
      <c r="D140" s="24"/>
      <c r="E140" s="29"/>
      <c r="F140" s="58"/>
      <c r="G140" s="95"/>
      <c r="K140" s="6"/>
      <c r="L140" s="104" t="s">
        <v>279</v>
      </c>
      <c r="M140" s="65" t="s">
        <v>842</v>
      </c>
      <c r="N140" s="104" t="str">
        <f t="shared" si="180"/>
        <v/>
      </c>
      <c r="O140" s="104">
        <v>0.1</v>
      </c>
      <c r="P140" s="108" t="str">
        <f t="shared" si="105"/>
        <v/>
      </c>
      <c r="Q140" s="66"/>
      <c r="R140" s="65">
        <v>0</v>
      </c>
      <c r="S140" s="65">
        <v>0</v>
      </c>
      <c r="T140" s="108" t="str">
        <f t="shared" si="116"/>
        <v/>
      </c>
      <c r="U140" s="108" t="str">
        <f t="shared" si="117"/>
        <v/>
      </c>
      <c r="V140" s="6"/>
      <c r="W140" s="64" t="str">
        <f t="shared" si="119"/>
        <v/>
      </c>
      <c r="X140" s="109" t="str">
        <f t="shared" ref="X140:Y140" si="183">IF(+R140&gt;1,+W140,"")</f>
        <v/>
      </c>
      <c r="Y140" s="109" t="str">
        <f t="shared" si="183"/>
        <v/>
      </c>
      <c r="Z140" s="6"/>
      <c r="AA140" s="6"/>
      <c r="AB140" s="6"/>
    </row>
    <row r="141" spans="1:28" s="1" customFormat="1" ht="25.5" hidden="1" x14ac:dyDescent="0.2">
      <c r="A141" s="57" t="str">
        <f t="shared" si="107"/>
        <v>D</v>
      </c>
      <c r="B141" s="54" t="s">
        <v>284</v>
      </c>
      <c r="C141" s="4" t="s">
        <v>285</v>
      </c>
      <c r="D141" s="24" t="s">
        <v>41</v>
      </c>
      <c r="E141" s="29"/>
      <c r="F141" s="58"/>
      <c r="G141" s="95"/>
      <c r="K141" s="6"/>
      <c r="L141" s="104" t="s">
        <v>279</v>
      </c>
      <c r="M141" s="65" t="s">
        <v>842</v>
      </c>
      <c r="N141" s="104" t="str">
        <f t="shared" si="180"/>
        <v/>
      </c>
      <c r="O141" s="104">
        <v>0.1</v>
      </c>
      <c r="P141" s="108" t="str">
        <f t="shared" si="105"/>
        <v/>
      </c>
      <c r="Q141" s="66"/>
      <c r="R141" s="65">
        <v>0</v>
      </c>
      <c r="S141" s="65">
        <v>0</v>
      </c>
      <c r="T141" s="108" t="str">
        <f t="shared" si="116"/>
        <v/>
      </c>
      <c r="U141" s="108" t="str">
        <f t="shared" si="117"/>
        <v/>
      </c>
      <c r="V141" s="6"/>
      <c r="W141" s="64" t="str">
        <f t="shared" si="119"/>
        <v/>
      </c>
      <c r="X141" s="109" t="str">
        <f t="shared" ref="X141:Y141" si="184">IF(+R141&gt;1,+W141,"")</f>
        <v/>
      </c>
      <c r="Y141" s="109" t="str">
        <f t="shared" si="184"/>
        <v/>
      </c>
      <c r="Z141" s="6"/>
      <c r="AA141" s="6"/>
      <c r="AB141" s="6"/>
    </row>
    <row r="142" spans="1:28" s="1" customFormat="1" ht="26.4" x14ac:dyDescent="0.25">
      <c r="A142" s="57" t="str">
        <f t="shared" si="107"/>
        <v>D</v>
      </c>
      <c r="B142" s="54" t="s">
        <v>286</v>
      </c>
      <c r="C142" s="4" t="s">
        <v>287</v>
      </c>
      <c r="D142" s="24" t="s">
        <v>42</v>
      </c>
      <c r="E142" s="28"/>
      <c r="F142" s="30"/>
      <c r="H142" s="67">
        <f>IF(+E142="Ska",1,0)</f>
        <v>0</v>
      </c>
      <c r="I142" s="67">
        <f>IF(+F142="Ja",1,0)</f>
        <v>0</v>
      </c>
      <c r="J142" s="67">
        <f t="shared" ref="J142" si="185">+H142-I142</f>
        <v>0</v>
      </c>
      <c r="K142" s="6"/>
      <c r="L142" s="104" t="s">
        <v>279</v>
      </c>
      <c r="M142" s="65">
        <v>3</v>
      </c>
      <c r="N142" s="104">
        <f t="shared" si="180"/>
        <v>148</v>
      </c>
      <c r="O142" s="104">
        <v>0.1</v>
      </c>
      <c r="P142" s="108">
        <f t="shared" si="105"/>
        <v>2.0270270270270271E-3</v>
      </c>
      <c r="Q142" s="66"/>
      <c r="R142" s="65">
        <v>3</v>
      </c>
      <c r="S142" s="65">
        <v>3</v>
      </c>
      <c r="T142" s="108">
        <f t="shared" si="116"/>
        <v>2.0270270270270271E-3</v>
      </c>
      <c r="U142" s="108">
        <f t="shared" si="117"/>
        <v>2.0270270270270271E-3</v>
      </c>
      <c r="V142" s="6"/>
      <c r="W142" s="64" t="str">
        <f>IF(+E142="Ska",-P142,"")</f>
        <v/>
      </c>
      <c r="X142" s="109" t="str">
        <f t="shared" ref="X142" si="186">IF(+R142&gt;1,+W142,"")</f>
        <v/>
      </c>
      <c r="Y142" s="109" t="str">
        <f>IF(+S142&gt;1,+W142,"")</f>
        <v/>
      </c>
      <c r="Z142" s="6"/>
      <c r="AA142" s="6"/>
      <c r="AB142" s="6"/>
    </row>
    <row r="143" spans="1:28" s="1" customFormat="1" ht="12.75" hidden="1" x14ac:dyDescent="0.2">
      <c r="A143" s="57" t="str">
        <f t="shared" si="107"/>
        <v>D</v>
      </c>
      <c r="B143" s="54" t="s">
        <v>288</v>
      </c>
      <c r="C143" s="4" t="s">
        <v>289</v>
      </c>
      <c r="D143" s="24" t="s">
        <v>41</v>
      </c>
      <c r="E143" s="29"/>
      <c r="F143" s="58"/>
      <c r="G143" s="95"/>
      <c r="K143" s="6"/>
      <c r="L143" s="104" t="s">
        <v>279</v>
      </c>
      <c r="M143" s="65" t="s">
        <v>842</v>
      </c>
      <c r="N143" s="104" t="str">
        <f t="shared" si="180"/>
        <v/>
      </c>
      <c r="O143" s="104">
        <v>0.1</v>
      </c>
      <c r="P143" s="108" t="str">
        <f t="shared" si="105"/>
        <v/>
      </c>
      <c r="Q143" s="66"/>
      <c r="R143" s="65">
        <v>0</v>
      </c>
      <c r="S143" s="65">
        <v>0</v>
      </c>
      <c r="T143" s="108" t="str">
        <f t="shared" si="116"/>
        <v/>
      </c>
      <c r="U143" s="108" t="str">
        <f t="shared" si="117"/>
        <v/>
      </c>
      <c r="V143" s="6"/>
      <c r="W143" s="64" t="str">
        <f t="shared" si="119"/>
        <v/>
      </c>
      <c r="X143" s="109" t="str">
        <f t="shared" ref="X143:Y143" si="187">IF(+R143&gt;1,+W143,"")</f>
        <v/>
      </c>
      <c r="Y143" s="109" t="str">
        <f t="shared" si="187"/>
        <v/>
      </c>
      <c r="Z143" s="6"/>
      <c r="AA143" s="6"/>
      <c r="AB143" s="6"/>
    </row>
    <row r="144" spans="1:28" s="1" customFormat="1" ht="26.4" x14ac:dyDescent="0.25">
      <c r="A144" s="57" t="str">
        <f t="shared" si="107"/>
        <v>D</v>
      </c>
      <c r="B144" s="54" t="s">
        <v>290</v>
      </c>
      <c r="C144" s="4" t="s">
        <v>291</v>
      </c>
      <c r="D144" s="24" t="s">
        <v>42</v>
      </c>
      <c r="E144" s="28"/>
      <c r="F144" s="30"/>
      <c r="H144" s="67">
        <f>IF(+E144="Ska",1,0)</f>
        <v>0</v>
      </c>
      <c r="I144" s="67">
        <f>IF(+F144="Ja",1,0)</f>
        <v>0</v>
      </c>
      <c r="J144" s="67">
        <f t="shared" ref="J144" si="188">+H144-I144</f>
        <v>0</v>
      </c>
      <c r="K144" s="6"/>
      <c r="L144" s="104" t="s">
        <v>279</v>
      </c>
      <c r="M144" s="65">
        <v>3</v>
      </c>
      <c r="N144" s="104">
        <f t="shared" si="180"/>
        <v>148</v>
      </c>
      <c r="O144" s="104">
        <v>0.1</v>
      </c>
      <c r="P144" s="108">
        <f t="shared" si="105"/>
        <v>2.0270270270270271E-3</v>
      </c>
      <c r="Q144" s="66"/>
      <c r="R144" s="65">
        <v>3</v>
      </c>
      <c r="S144" s="65">
        <v>3</v>
      </c>
      <c r="T144" s="108">
        <f t="shared" si="116"/>
        <v>2.0270270270270271E-3</v>
      </c>
      <c r="U144" s="108">
        <f t="shared" si="117"/>
        <v>2.0270270270270271E-3</v>
      </c>
      <c r="V144" s="6"/>
      <c r="W144" s="64" t="str">
        <f>IF(+E144="Ska",-P144,"")</f>
        <v/>
      </c>
      <c r="X144" s="109" t="str">
        <f t="shared" ref="X144" si="189">IF(+R144&gt;1,+W144,"")</f>
        <v/>
      </c>
      <c r="Y144" s="109" t="str">
        <f>IF(+S144&gt;1,+W144,"")</f>
        <v/>
      </c>
      <c r="Z144" s="6"/>
      <c r="AA144" s="6"/>
      <c r="AB144" s="6"/>
    </row>
    <row r="145" spans="1:28" s="1" customFormat="1" ht="25.5" hidden="1" x14ac:dyDescent="0.2">
      <c r="A145" s="57" t="str">
        <f t="shared" si="107"/>
        <v>D</v>
      </c>
      <c r="B145" s="54" t="s">
        <v>292</v>
      </c>
      <c r="C145" s="4" t="s">
        <v>293</v>
      </c>
      <c r="D145" s="24" t="s">
        <v>41</v>
      </c>
      <c r="E145" s="29"/>
      <c r="F145" s="58"/>
      <c r="G145" s="95"/>
      <c r="K145" s="6"/>
      <c r="L145" s="104" t="s">
        <v>279</v>
      </c>
      <c r="M145" s="65" t="s">
        <v>842</v>
      </c>
      <c r="N145" s="104" t="str">
        <f t="shared" si="180"/>
        <v/>
      </c>
      <c r="O145" s="104">
        <v>0.1</v>
      </c>
      <c r="P145" s="108" t="str">
        <f t="shared" si="105"/>
        <v/>
      </c>
      <c r="Q145" s="66"/>
      <c r="R145" s="65">
        <v>0</v>
      </c>
      <c r="S145" s="65">
        <v>0</v>
      </c>
      <c r="T145" s="108" t="str">
        <f t="shared" si="116"/>
        <v/>
      </c>
      <c r="U145" s="108" t="str">
        <f t="shared" si="117"/>
        <v/>
      </c>
      <c r="V145" s="6"/>
      <c r="W145" s="64" t="str">
        <f t="shared" si="119"/>
        <v/>
      </c>
      <c r="X145" s="109" t="str">
        <f t="shared" ref="X145:Y145" si="190">IF(+R145&gt;1,+W145,"")</f>
        <v/>
      </c>
      <c r="Y145" s="109" t="str">
        <f t="shared" si="190"/>
        <v/>
      </c>
      <c r="Z145" s="6"/>
      <c r="AA145" s="6"/>
      <c r="AB145" s="6"/>
    </row>
    <row r="146" spans="1:28" s="1" customFormat="1" x14ac:dyDescent="0.25">
      <c r="A146" s="57" t="str">
        <f t="shared" si="107"/>
        <v>D</v>
      </c>
      <c r="B146" s="54" t="s">
        <v>294</v>
      </c>
      <c r="C146" s="4" t="s">
        <v>295</v>
      </c>
      <c r="D146" s="24" t="s">
        <v>42</v>
      </c>
      <c r="E146" s="28"/>
      <c r="F146" s="30"/>
      <c r="H146" s="67">
        <f>IF(+E146="Ska",1,0)</f>
        <v>0</v>
      </c>
      <c r="I146" s="67">
        <f>IF(+F146="Ja",1,0)</f>
        <v>0</v>
      </c>
      <c r="J146" s="67">
        <f t="shared" ref="J146" si="191">+H146-I146</f>
        <v>0</v>
      </c>
      <c r="K146" s="6"/>
      <c r="L146" s="104" t="s">
        <v>279</v>
      </c>
      <c r="M146" s="65">
        <v>3</v>
      </c>
      <c r="N146" s="104">
        <f t="shared" si="180"/>
        <v>148</v>
      </c>
      <c r="O146" s="104">
        <v>0.1</v>
      </c>
      <c r="P146" s="108">
        <f t="shared" si="105"/>
        <v>2.0270270270270271E-3</v>
      </c>
      <c r="Q146" s="66"/>
      <c r="R146" s="65">
        <v>3</v>
      </c>
      <c r="S146" s="65">
        <v>3</v>
      </c>
      <c r="T146" s="108">
        <f t="shared" si="116"/>
        <v>2.0270270270270271E-3</v>
      </c>
      <c r="U146" s="108">
        <f t="shared" si="117"/>
        <v>2.0270270270270271E-3</v>
      </c>
      <c r="V146" s="6"/>
      <c r="W146" s="64" t="str">
        <f>IF(+E146="Ska",-P146,"")</f>
        <v/>
      </c>
      <c r="X146" s="109" t="str">
        <f t="shared" ref="X146" si="192">IF(+R146&gt;1,+W146,"")</f>
        <v/>
      </c>
      <c r="Y146" s="109" t="str">
        <f>IF(+S146&gt;1,+W146,"")</f>
        <v/>
      </c>
      <c r="Z146" s="6"/>
      <c r="AA146" s="6"/>
      <c r="AB146" s="6"/>
    </row>
    <row r="147" spans="1:28" s="7" customFormat="1" ht="25.5" hidden="1" x14ac:dyDescent="0.2">
      <c r="A147" s="57" t="str">
        <f t="shared" si="107"/>
        <v>D</v>
      </c>
      <c r="B147" s="54" t="s">
        <v>296</v>
      </c>
      <c r="C147" s="4" t="s">
        <v>297</v>
      </c>
      <c r="D147" s="24" t="s">
        <v>41</v>
      </c>
      <c r="E147" s="29"/>
      <c r="F147" s="58"/>
      <c r="G147" s="98"/>
      <c r="H147" s="1"/>
      <c r="I147" s="1"/>
      <c r="J147" s="1"/>
      <c r="K147" s="40"/>
      <c r="L147" s="104" t="s">
        <v>279</v>
      </c>
      <c r="M147" s="65" t="s">
        <v>842</v>
      </c>
      <c r="N147" s="104" t="str">
        <f t="shared" si="180"/>
        <v/>
      </c>
      <c r="O147" s="104">
        <v>0.1</v>
      </c>
      <c r="P147" s="108" t="str">
        <f t="shared" si="105"/>
        <v/>
      </c>
      <c r="Q147" s="66"/>
      <c r="R147" s="65">
        <v>0</v>
      </c>
      <c r="S147" s="65">
        <v>0</v>
      </c>
      <c r="T147" s="108" t="str">
        <f t="shared" si="116"/>
        <v/>
      </c>
      <c r="U147" s="108" t="str">
        <f t="shared" si="117"/>
        <v/>
      </c>
      <c r="V147" s="40"/>
      <c r="W147" s="64" t="str">
        <f t="shared" si="119"/>
        <v/>
      </c>
      <c r="X147" s="109" t="str">
        <f t="shared" ref="X147:Y147" si="193">IF(+R147&gt;1,+W147,"")</f>
        <v/>
      </c>
      <c r="Y147" s="109" t="str">
        <f t="shared" si="193"/>
        <v/>
      </c>
      <c r="Z147" s="40"/>
      <c r="AA147" s="40"/>
      <c r="AB147" s="40"/>
    </row>
    <row r="148" spans="1:28" s="1" customFormat="1" ht="38.25" hidden="1" x14ac:dyDescent="0.2">
      <c r="A148" s="57" t="str">
        <f t="shared" si="107"/>
        <v>D</v>
      </c>
      <c r="B148" s="54" t="s">
        <v>298</v>
      </c>
      <c r="C148" s="4" t="s">
        <v>299</v>
      </c>
      <c r="D148" s="24" t="s">
        <v>41</v>
      </c>
      <c r="E148" s="29"/>
      <c r="F148" s="58"/>
      <c r="G148" s="95"/>
      <c r="K148" s="6"/>
      <c r="L148" s="104" t="s">
        <v>279</v>
      </c>
      <c r="M148" s="65" t="s">
        <v>842</v>
      </c>
      <c r="N148" s="104" t="str">
        <f t="shared" si="180"/>
        <v/>
      </c>
      <c r="O148" s="104">
        <v>0.1</v>
      </c>
      <c r="P148" s="108" t="str">
        <f t="shared" si="105"/>
        <v/>
      </c>
      <c r="Q148" s="66"/>
      <c r="R148" s="65">
        <v>0</v>
      </c>
      <c r="S148" s="65">
        <v>0</v>
      </c>
      <c r="T148" s="108" t="str">
        <f t="shared" si="116"/>
        <v/>
      </c>
      <c r="U148" s="108" t="str">
        <f t="shared" si="117"/>
        <v/>
      </c>
      <c r="V148" s="6"/>
      <c r="W148" s="64" t="str">
        <f t="shared" si="119"/>
        <v/>
      </c>
      <c r="X148" s="109" t="str">
        <f t="shared" ref="X148:Y148" si="194">IF(+R148&gt;1,+W148,"")</f>
        <v/>
      </c>
      <c r="Y148" s="109" t="str">
        <f t="shared" si="194"/>
        <v/>
      </c>
      <c r="Z148" s="6"/>
      <c r="AA148" s="6"/>
      <c r="AB148" s="6"/>
    </row>
    <row r="149" spans="1:28" s="1" customFormat="1" x14ac:dyDescent="0.25">
      <c r="A149" s="57" t="str">
        <f t="shared" si="107"/>
        <v>D</v>
      </c>
      <c r="B149" s="54" t="s">
        <v>300</v>
      </c>
      <c r="C149" s="4" t="s">
        <v>301</v>
      </c>
      <c r="D149" s="24" t="s">
        <v>42</v>
      </c>
      <c r="E149" s="28"/>
      <c r="F149" s="30"/>
      <c r="H149" s="67">
        <f t="shared" ref="H149:H151" si="195">IF(+E149="Ska",1,0)</f>
        <v>0</v>
      </c>
      <c r="I149" s="67">
        <f t="shared" ref="I149:I151" si="196">IF(+F149="Ja",1,0)</f>
        <v>0</v>
      </c>
      <c r="J149" s="67">
        <f t="shared" ref="J149:J151" si="197">+H149-I149</f>
        <v>0</v>
      </c>
      <c r="K149" s="6"/>
      <c r="L149" s="104" t="s">
        <v>279</v>
      </c>
      <c r="M149" s="65">
        <v>5</v>
      </c>
      <c r="N149" s="104">
        <f t="shared" si="180"/>
        <v>148</v>
      </c>
      <c r="O149" s="104">
        <v>0.1</v>
      </c>
      <c r="P149" s="108">
        <f t="shared" si="105"/>
        <v>3.3783783783783786E-3</v>
      </c>
      <c r="Q149" s="66"/>
      <c r="R149" s="65">
        <v>5</v>
      </c>
      <c r="S149" s="65">
        <v>5</v>
      </c>
      <c r="T149" s="108">
        <f t="shared" si="116"/>
        <v>3.3783783783783786E-3</v>
      </c>
      <c r="U149" s="108">
        <f t="shared" si="117"/>
        <v>3.3783783783783786E-3</v>
      </c>
      <c r="V149" s="6"/>
      <c r="W149" s="64" t="str">
        <f t="shared" si="119"/>
        <v/>
      </c>
      <c r="X149" s="109" t="str">
        <f t="shared" ref="X149" si="198">IF(+R149&gt;1,+W149,"")</f>
        <v/>
      </c>
      <c r="Y149" s="109" t="str">
        <f t="shared" ref="Y149:Y151" si="199">IF(+S149&gt;1,+W149,"")</f>
        <v/>
      </c>
      <c r="Z149" s="6"/>
      <c r="AA149" s="6"/>
      <c r="AB149" s="6"/>
    </row>
    <row r="150" spans="1:28" s="1" customFormat="1" x14ac:dyDescent="0.25">
      <c r="A150" s="57" t="str">
        <f t="shared" si="107"/>
        <v>D</v>
      </c>
      <c r="B150" s="54" t="s">
        <v>302</v>
      </c>
      <c r="C150" s="4" t="s">
        <v>303</v>
      </c>
      <c r="D150" s="24" t="s">
        <v>42</v>
      </c>
      <c r="E150" s="28"/>
      <c r="F150" s="30"/>
      <c r="H150" s="67">
        <f t="shared" si="195"/>
        <v>0</v>
      </c>
      <c r="I150" s="67">
        <f t="shared" si="196"/>
        <v>0</v>
      </c>
      <c r="J150" s="67">
        <f t="shared" si="197"/>
        <v>0</v>
      </c>
      <c r="K150" s="6"/>
      <c r="L150" s="104" t="s">
        <v>279</v>
      </c>
      <c r="M150" s="65">
        <v>3</v>
      </c>
      <c r="N150" s="104">
        <f t="shared" si="180"/>
        <v>148</v>
      </c>
      <c r="O150" s="104">
        <v>0.1</v>
      </c>
      <c r="P150" s="108">
        <f t="shared" si="105"/>
        <v>2.0270270270270271E-3</v>
      </c>
      <c r="Q150" s="66"/>
      <c r="R150" s="65">
        <v>3</v>
      </c>
      <c r="S150" s="65">
        <v>3</v>
      </c>
      <c r="T150" s="108">
        <f t="shared" si="116"/>
        <v>2.0270270270270271E-3</v>
      </c>
      <c r="U150" s="108">
        <f t="shared" si="117"/>
        <v>2.0270270270270271E-3</v>
      </c>
      <c r="V150" s="6"/>
      <c r="W150" s="64" t="str">
        <f t="shared" si="119"/>
        <v/>
      </c>
      <c r="X150" s="109" t="str">
        <f t="shared" ref="X150" si="200">IF(+R150&gt;1,+W150,"")</f>
        <v/>
      </c>
      <c r="Y150" s="109" t="str">
        <f t="shared" si="199"/>
        <v/>
      </c>
      <c r="Z150" s="6"/>
      <c r="AA150" s="6"/>
      <c r="AB150" s="6"/>
    </row>
    <row r="151" spans="1:28" s="1" customFormat="1" ht="26.4" x14ac:dyDescent="0.25">
      <c r="A151" s="57" t="str">
        <f t="shared" si="107"/>
        <v>D</v>
      </c>
      <c r="B151" s="54" t="s">
        <v>304</v>
      </c>
      <c r="C151" s="4" t="s">
        <v>305</v>
      </c>
      <c r="D151" s="24" t="s">
        <v>42</v>
      </c>
      <c r="E151" s="28"/>
      <c r="F151" s="30"/>
      <c r="H151" s="67">
        <f t="shared" si="195"/>
        <v>0</v>
      </c>
      <c r="I151" s="67">
        <f t="shared" si="196"/>
        <v>0</v>
      </c>
      <c r="J151" s="67">
        <f t="shared" si="197"/>
        <v>0</v>
      </c>
      <c r="K151" s="6"/>
      <c r="L151" s="104" t="s">
        <v>279</v>
      </c>
      <c r="M151" s="65">
        <v>3</v>
      </c>
      <c r="N151" s="104">
        <f t="shared" si="180"/>
        <v>148</v>
      </c>
      <c r="O151" s="104">
        <v>0.1</v>
      </c>
      <c r="P151" s="108">
        <f t="shared" ref="P151:P214" si="201">IF(+M151="","",+M151/N151*O151)</f>
        <v>2.0270270270270271E-3</v>
      </c>
      <c r="Q151" s="66"/>
      <c r="R151" s="65">
        <v>3</v>
      </c>
      <c r="S151" s="65">
        <v>3</v>
      </c>
      <c r="T151" s="108">
        <f t="shared" si="116"/>
        <v>2.0270270270270271E-3</v>
      </c>
      <c r="U151" s="108">
        <f t="shared" si="117"/>
        <v>2.0270270270270271E-3</v>
      </c>
      <c r="V151" s="6"/>
      <c r="W151" s="64" t="str">
        <f t="shared" si="119"/>
        <v/>
      </c>
      <c r="X151" s="109" t="str">
        <f t="shared" ref="X151" si="202">IF(+R151&gt;1,+W151,"")</f>
        <v/>
      </c>
      <c r="Y151" s="109" t="str">
        <f t="shared" si="199"/>
        <v/>
      </c>
      <c r="Z151" s="6"/>
      <c r="AA151" s="6"/>
      <c r="AB151" s="6"/>
    </row>
    <row r="152" spans="1:28" s="1" customFormat="1" ht="89.25" hidden="1" x14ac:dyDescent="0.2">
      <c r="A152" s="57" t="str">
        <f t="shared" ref="A152:A215" si="203">LEFT(B152,1)</f>
        <v>D</v>
      </c>
      <c r="B152" s="54" t="s">
        <v>306</v>
      </c>
      <c r="C152" s="4" t="s">
        <v>307</v>
      </c>
      <c r="D152" s="24" t="s">
        <v>41</v>
      </c>
      <c r="E152" s="29"/>
      <c r="F152" s="58"/>
      <c r="G152" s="95"/>
      <c r="K152" s="6"/>
      <c r="L152" s="104" t="s">
        <v>279</v>
      </c>
      <c r="M152" s="65" t="s">
        <v>842</v>
      </c>
      <c r="N152" s="104" t="str">
        <f t="shared" si="180"/>
        <v/>
      </c>
      <c r="O152" s="104">
        <v>0.1</v>
      </c>
      <c r="P152" s="108" t="str">
        <f t="shared" si="201"/>
        <v/>
      </c>
      <c r="Q152" s="66"/>
      <c r="R152" s="65">
        <v>0</v>
      </c>
      <c r="S152" s="65">
        <v>0</v>
      </c>
      <c r="T152" s="108" t="str">
        <f t="shared" si="116"/>
        <v/>
      </c>
      <c r="U152" s="108" t="str">
        <f t="shared" si="117"/>
        <v/>
      </c>
      <c r="V152" s="6"/>
      <c r="W152" s="64" t="str">
        <f t="shared" si="119"/>
        <v/>
      </c>
      <c r="X152" s="109" t="str">
        <f t="shared" ref="X152:Y152" si="204">IF(+R152&gt;1,+W152,"")</f>
        <v/>
      </c>
      <c r="Y152" s="109" t="str">
        <f t="shared" si="204"/>
        <v/>
      </c>
      <c r="Z152" s="6"/>
      <c r="AA152" s="6"/>
      <c r="AB152" s="6"/>
    </row>
    <row r="153" spans="1:28" s="7" customFormat="1" ht="26.4" x14ac:dyDescent="0.25">
      <c r="A153" s="57" t="str">
        <f t="shared" si="203"/>
        <v>D</v>
      </c>
      <c r="B153" s="54" t="s">
        <v>308</v>
      </c>
      <c r="C153" s="4" t="s">
        <v>309</v>
      </c>
      <c r="D153" s="24" t="s">
        <v>42</v>
      </c>
      <c r="E153" s="28"/>
      <c r="F153" s="30"/>
      <c r="G153" s="1"/>
      <c r="H153" s="67">
        <f>IF(+E153="Ska",1,0)</f>
        <v>0</v>
      </c>
      <c r="I153" s="67">
        <f>IF(+F153="Ja",1,0)</f>
        <v>0</v>
      </c>
      <c r="J153" s="67">
        <f t="shared" ref="J153" si="205">+H153-I153</f>
        <v>0</v>
      </c>
      <c r="K153" s="40"/>
      <c r="L153" s="104" t="s">
        <v>279</v>
      </c>
      <c r="M153" s="65">
        <v>3</v>
      </c>
      <c r="N153" s="104">
        <f t="shared" si="180"/>
        <v>148</v>
      </c>
      <c r="O153" s="104">
        <v>0.1</v>
      </c>
      <c r="P153" s="108">
        <f t="shared" si="201"/>
        <v>2.0270270270270271E-3</v>
      </c>
      <c r="Q153" s="66"/>
      <c r="R153" s="65">
        <v>3</v>
      </c>
      <c r="S153" s="65">
        <v>3</v>
      </c>
      <c r="T153" s="108">
        <f t="shared" si="116"/>
        <v>2.0270270270270271E-3</v>
      </c>
      <c r="U153" s="108">
        <f t="shared" si="117"/>
        <v>2.0270270270270271E-3</v>
      </c>
      <c r="V153" s="40"/>
      <c r="W153" s="64" t="str">
        <f>IF(+E153="Ska",-P153,"")</f>
        <v/>
      </c>
      <c r="X153" s="109" t="str">
        <f t="shared" ref="X153" si="206">IF(+R153&gt;1,+W153,"")</f>
        <v/>
      </c>
      <c r="Y153" s="109" t="str">
        <f>IF(+S153&gt;1,+W153,"")</f>
        <v/>
      </c>
      <c r="Z153" s="40"/>
      <c r="AA153" s="40"/>
      <c r="AB153" s="40"/>
    </row>
    <row r="154" spans="1:28" s="1" customFormat="1" ht="25.5" hidden="1" x14ac:dyDescent="0.2">
      <c r="A154" s="57" t="str">
        <f t="shared" si="203"/>
        <v>D</v>
      </c>
      <c r="B154" s="54" t="s">
        <v>310</v>
      </c>
      <c r="C154" s="4" t="s">
        <v>311</v>
      </c>
      <c r="D154" s="24" t="s">
        <v>41</v>
      </c>
      <c r="E154" s="29"/>
      <c r="F154" s="58"/>
      <c r="G154" s="95"/>
      <c r="K154" s="6"/>
      <c r="L154" s="104" t="s">
        <v>279</v>
      </c>
      <c r="M154" s="65" t="s">
        <v>842</v>
      </c>
      <c r="N154" s="104" t="str">
        <f t="shared" si="180"/>
        <v/>
      </c>
      <c r="O154" s="104">
        <v>0.1</v>
      </c>
      <c r="P154" s="108" t="str">
        <f t="shared" si="201"/>
        <v/>
      </c>
      <c r="Q154" s="66"/>
      <c r="R154" s="65">
        <v>0</v>
      </c>
      <c r="S154" s="65">
        <v>0</v>
      </c>
      <c r="T154" s="108" t="str">
        <f t="shared" si="116"/>
        <v/>
      </c>
      <c r="U154" s="108" t="str">
        <f t="shared" si="117"/>
        <v/>
      </c>
      <c r="V154" s="6"/>
      <c r="W154" s="64" t="str">
        <f t="shared" si="119"/>
        <v/>
      </c>
      <c r="X154" s="109" t="str">
        <f t="shared" ref="X154:Y154" si="207">IF(+R154&gt;1,+W154,"")</f>
        <v/>
      </c>
      <c r="Y154" s="109" t="str">
        <f t="shared" si="207"/>
        <v/>
      </c>
      <c r="Z154" s="6"/>
      <c r="AA154" s="6"/>
      <c r="AB154" s="6"/>
    </row>
    <row r="155" spans="1:28" s="1" customFormat="1" ht="39.6" x14ac:dyDescent="0.25">
      <c r="A155" s="57" t="str">
        <f t="shared" si="203"/>
        <v>D</v>
      </c>
      <c r="B155" s="54" t="s">
        <v>312</v>
      </c>
      <c r="C155" s="4" t="s">
        <v>313</v>
      </c>
      <c r="D155" s="24" t="s">
        <v>42</v>
      </c>
      <c r="E155" s="28"/>
      <c r="F155" s="30"/>
      <c r="H155" s="67">
        <f>IF(+E155="Ska",1,0)</f>
        <v>0</v>
      </c>
      <c r="I155" s="67">
        <f>IF(+F155="Ja",1,0)</f>
        <v>0</v>
      </c>
      <c r="J155" s="67">
        <f t="shared" ref="J155" si="208">+H155-I155</f>
        <v>0</v>
      </c>
      <c r="K155" s="6"/>
      <c r="L155" s="104" t="s">
        <v>279</v>
      </c>
      <c r="M155" s="65">
        <v>3</v>
      </c>
      <c r="N155" s="104">
        <f t="shared" si="180"/>
        <v>148</v>
      </c>
      <c r="O155" s="104">
        <v>0.1</v>
      </c>
      <c r="P155" s="108">
        <f t="shared" si="201"/>
        <v>2.0270270270270271E-3</v>
      </c>
      <c r="Q155" s="66"/>
      <c r="R155" s="65">
        <v>3</v>
      </c>
      <c r="S155" s="65">
        <v>3</v>
      </c>
      <c r="T155" s="108">
        <f t="shared" si="116"/>
        <v>2.0270270270270271E-3</v>
      </c>
      <c r="U155" s="108">
        <f t="shared" si="117"/>
        <v>2.0270270270270271E-3</v>
      </c>
      <c r="V155" s="6"/>
      <c r="W155" s="64" t="str">
        <f>IF(+E155="Ska",-P155,"")</f>
        <v/>
      </c>
      <c r="X155" s="109" t="str">
        <f t="shared" ref="X155" si="209">IF(+R155&gt;1,+W155,"")</f>
        <v/>
      </c>
      <c r="Y155" s="109" t="str">
        <f>IF(+S155&gt;1,+W155,"")</f>
        <v/>
      </c>
      <c r="Z155" s="6"/>
      <c r="AA155" s="6"/>
      <c r="AB155" s="6"/>
    </row>
    <row r="156" spans="1:28" s="7" customFormat="1" ht="25.5" hidden="1" x14ac:dyDescent="0.2">
      <c r="A156" s="57" t="str">
        <f t="shared" si="203"/>
        <v>D</v>
      </c>
      <c r="B156" s="54" t="s">
        <v>314</v>
      </c>
      <c r="C156" s="4" t="s">
        <v>315</v>
      </c>
      <c r="D156" s="24" t="s">
        <v>41</v>
      </c>
      <c r="E156" s="29"/>
      <c r="F156" s="58"/>
      <c r="G156" s="98"/>
      <c r="H156" s="1"/>
      <c r="I156" s="1"/>
      <c r="J156" s="1"/>
      <c r="K156" s="40"/>
      <c r="L156" s="104" t="s">
        <v>279</v>
      </c>
      <c r="M156" s="65" t="s">
        <v>842</v>
      </c>
      <c r="N156" s="104" t="str">
        <f t="shared" si="180"/>
        <v/>
      </c>
      <c r="O156" s="104">
        <v>0.1</v>
      </c>
      <c r="P156" s="108" t="str">
        <f t="shared" si="201"/>
        <v/>
      </c>
      <c r="Q156" s="66"/>
      <c r="R156" s="65">
        <v>0</v>
      </c>
      <c r="S156" s="65">
        <v>0</v>
      </c>
      <c r="T156" s="108" t="str">
        <f t="shared" si="116"/>
        <v/>
      </c>
      <c r="U156" s="108" t="str">
        <f t="shared" si="117"/>
        <v/>
      </c>
      <c r="V156" s="40"/>
      <c r="W156" s="64" t="str">
        <f t="shared" si="119"/>
        <v/>
      </c>
      <c r="X156" s="109" t="str">
        <f t="shared" ref="X156:Y156" si="210">IF(+R156&gt;1,+W156,"")</f>
        <v/>
      </c>
      <c r="Y156" s="109" t="str">
        <f t="shared" si="210"/>
        <v/>
      </c>
      <c r="Z156" s="40"/>
      <c r="AA156" s="40"/>
      <c r="AB156" s="40"/>
    </row>
    <row r="157" spans="1:28" s="1" customFormat="1" ht="51" hidden="1" x14ac:dyDescent="0.2">
      <c r="A157" s="57" t="str">
        <f t="shared" si="203"/>
        <v>D</v>
      </c>
      <c r="B157" s="54" t="s">
        <v>316</v>
      </c>
      <c r="C157" s="4" t="s">
        <v>317</v>
      </c>
      <c r="D157" s="24" t="s">
        <v>41</v>
      </c>
      <c r="E157" s="29"/>
      <c r="F157" s="58"/>
      <c r="G157" s="95"/>
      <c r="K157" s="6"/>
      <c r="L157" s="104" t="s">
        <v>279</v>
      </c>
      <c r="M157" s="65" t="s">
        <v>842</v>
      </c>
      <c r="N157" s="104" t="str">
        <f t="shared" si="180"/>
        <v/>
      </c>
      <c r="O157" s="104">
        <v>0.1</v>
      </c>
      <c r="P157" s="108" t="str">
        <f t="shared" si="201"/>
        <v/>
      </c>
      <c r="Q157" s="66"/>
      <c r="R157" s="65">
        <v>0</v>
      </c>
      <c r="S157" s="65">
        <v>0</v>
      </c>
      <c r="T157" s="108" t="str">
        <f t="shared" si="116"/>
        <v/>
      </c>
      <c r="U157" s="108" t="str">
        <f t="shared" si="117"/>
        <v/>
      </c>
      <c r="V157" s="6"/>
      <c r="W157" s="64" t="str">
        <f t="shared" si="119"/>
        <v/>
      </c>
      <c r="X157" s="109" t="str">
        <f t="shared" ref="X157:Y157" si="211">IF(+R157&gt;1,+W157,"")</f>
        <v/>
      </c>
      <c r="Y157" s="109" t="str">
        <f t="shared" si="211"/>
        <v/>
      </c>
      <c r="Z157" s="6"/>
      <c r="AA157" s="6"/>
      <c r="AB157" s="6"/>
    </row>
    <row r="158" spans="1:28" s="1" customFormat="1" ht="26.4" x14ac:dyDescent="0.25">
      <c r="A158" s="57" t="str">
        <f t="shared" si="203"/>
        <v>D</v>
      </c>
      <c r="B158" s="54" t="s">
        <v>318</v>
      </c>
      <c r="C158" s="4" t="s">
        <v>319</v>
      </c>
      <c r="D158" s="24" t="s">
        <v>42</v>
      </c>
      <c r="E158" s="28"/>
      <c r="F158" s="30"/>
      <c r="H158" s="67">
        <f t="shared" ref="H158:H160" si="212">IF(+E158="Ska",1,0)</f>
        <v>0</v>
      </c>
      <c r="I158" s="67">
        <f t="shared" ref="I158:I160" si="213">IF(+F158="Ja",1,0)</f>
        <v>0</v>
      </c>
      <c r="J158" s="67">
        <f t="shared" ref="J158:J160" si="214">+H158-I158</f>
        <v>0</v>
      </c>
      <c r="K158" s="6"/>
      <c r="L158" s="104" t="s">
        <v>279</v>
      </c>
      <c r="M158" s="65">
        <v>3</v>
      </c>
      <c r="N158" s="104">
        <f t="shared" si="180"/>
        <v>148</v>
      </c>
      <c r="O158" s="104">
        <v>0.1</v>
      </c>
      <c r="P158" s="108">
        <f t="shared" si="201"/>
        <v>2.0270270270270271E-3</v>
      </c>
      <c r="Q158" s="66"/>
      <c r="R158" s="65">
        <v>3</v>
      </c>
      <c r="S158" s="65">
        <v>3</v>
      </c>
      <c r="T158" s="108">
        <f t="shared" si="116"/>
        <v>2.0270270270270271E-3</v>
      </c>
      <c r="U158" s="108">
        <f t="shared" si="117"/>
        <v>2.0270270270270271E-3</v>
      </c>
      <c r="V158" s="6"/>
      <c r="W158" s="64" t="str">
        <f t="shared" si="119"/>
        <v/>
      </c>
      <c r="X158" s="109" t="str">
        <f t="shared" ref="X158" si="215">IF(+R158&gt;1,+W158,"")</f>
        <v/>
      </c>
      <c r="Y158" s="109" t="str">
        <f t="shared" ref="Y158:Y160" si="216">IF(+S158&gt;1,+W158,"")</f>
        <v/>
      </c>
      <c r="Z158" s="6"/>
      <c r="AA158" s="6"/>
      <c r="AB158" s="6"/>
    </row>
    <row r="159" spans="1:28" s="1" customFormat="1" ht="26.4" x14ac:dyDescent="0.25">
      <c r="A159" s="57" t="str">
        <f t="shared" si="203"/>
        <v>D</v>
      </c>
      <c r="B159" s="54" t="s">
        <v>320</v>
      </c>
      <c r="C159" s="4" t="s">
        <v>321</v>
      </c>
      <c r="D159" s="24" t="s">
        <v>42</v>
      </c>
      <c r="E159" s="28"/>
      <c r="F159" s="30"/>
      <c r="H159" s="67">
        <f t="shared" si="212"/>
        <v>0</v>
      </c>
      <c r="I159" s="67">
        <f t="shared" si="213"/>
        <v>0</v>
      </c>
      <c r="J159" s="67">
        <f t="shared" si="214"/>
        <v>0</v>
      </c>
      <c r="K159" s="6"/>
      <c r="L159" s="104" t="s">
        <v>279</v>
      </c>
      <c r="M159" s="65">
        <v>3</v>
      </c>
      <c r="N159" s="104">
        <f t="shared" si="180"/>
        <v>148</v>
      </c>
      <c r="O159" s="104">
        <v>0.1</v>
      </c>
      <c r="P159" s="108">
        <f t="shared" si="201"/>
        <v>2.0270270270270271E-3</v>
      </c>
      <c r="Q159" s="66"/>
      <c r="R159" s="65">
        <v>3</v>
      </c>
      <c r="S159" s="65">
        <v>3</v>
      </c>
      <c r="T159" s="108">
        <f t="shared" ref="T159:T222" si="217">IF(+R159&gt;0,+$P159,"")</f>
        <v>2.0270270270270271E-3</v>
      </c>
      <c r="U159" s="108">
        <f t="shared" ref="U159:U222" si="218">IF(+S159&gt;0,+$P159,"")</f>
        <v>2.0270270270270271E-3</v>
      </c>
      <c r="V159" s="6"/>
      <c r="W159" s="64" t="str">
        <f t="shared" si="119"/>
        <v/>
      </c>
      <c r="X159" s="109" t="str">
        <f t="shared" ref="X159" si="219">IF(+R159&gt;1,+W159,"")</f>
        <v/>
      </c>
      <c r="Y159" s="109" t="str">
        <f t="shared" si="216"/>
        <v/>
      </c>
      <c r="Z159" s="6"/>
      <c r="AA159" s="6"/>
      <c r="AB159" s="6"/>
    </row>
    <row r="160" spans="1:28" s="1" customFormat="1" ht="26.4" x14ac:dyDescent="0.25">
      <c r="A160" s="57" t="str">
        <f t="shared" si="203"/>
        <v>D</v>
      </c>
      <c r="B160" s="54" t="s">
        <v>322</v>
      </c>
      <c r="C160" s="4" t="s">
        <v>323</v>
      </c>
      <c r="D160" s="24" t="s">
        <v>42</v>
      </c>
      <c r="E160" s="28"/>
      <c r="F160" s="30"/>
      <c r="H160" s="67">
        <f t="shared" si="212"/>
        <v>0</v>
      </c>
      <c r="I160" s="67">
        <f t="shared" si="213"/>
        <v>0</v>
      </c>
      <c r="J160" s="67">
        <f t="shared" si="214"/>
        <v>0</v>
      </c>
      <c r="K160" s="6"/>
      <c r="L160" s="104" t="s">
        <v>279</v>
      </c>
      <c r="M160" s="65">
        <v>3</v>
      </c>
      <c r="N160" s="104">
        <f t="shared" si="180"/>
        <v>148</v>
      </c>
      <c r="O160" s="104">
        <v>0.1</v>
      </c>
      <c r="P160" s="108">
        <f t="shared" si="201"/>
        <v>2.0270270270270271E-3</v>
      </c>
      <c r="Q160" s="66"/>
      <c r="R160" s="65">
        <v>3</v>
      </c>
      <c r="S160" s="65">
        <v>3</v>
      </c>
      <c r="T160" s="108">
        <f t="shared" si="217"/>
        <v>2.0270270270270271E-3</v>
      </c>
      <c r="U160" s="108">
        <f t="shared" si="218"/>
        <v>2.0270270270270271E-3</v>
      </c>
      <c r="V160" s="6"/>
      <c r="W160" s="64" t="str">
        <f t="shared" ref="W160" si="220">IF(+E160="Ska",-P160,"")</f>
        <v/>
      </c>
      <c r="X160" s="109" t="str">
        <f t="shared" ref="X160" si="221">IF(+R160&gt;1,+W160,"")</f>
        <v/>
      </c>
      <c r="Y160" s="109" t="str">
        <f t="shared" si="216"/>
        <v/>
      </c>
      <c r="Z160" s="6"/>
      <c r="AA160" s="6"/>
      <c r="AB160" s="6"/>
    </row>
    <row r="161" spans="1:28" s="8" customFormat="1" ht="26.25" hidden="1" x14ac:dyDescent="0.25">
      <c r="A161" s="57" t="str">
        <f t="shared" si="203"/>
        <v>D</v>
      </c>
      <c r="B161" s="54" t="s">
        <v>324</v>
      </c>
      <c r="C161" s="4" t="s">
        <v>325</v>
      </c>
      <c r="D161" s="24" t="s">
        <v>41</v>
      </c>
      <c r="E161" s="29"/>
      <c r="F161" s="58"/>
      <c r="G161" s="99"/>
      <c r="H161" s="1"/>
      <c r="I161" s="1"/>
      <c r="J161" s="1"/>
      <c r="K161" s="27"/>
      <c r="L161" s="104" t="s">
        <v>279</v>
      </c>
      <c r="M161" s="65" t="s">
        <v>842</v>
      </c>
      <c r="N161" s="104" t="str">
        <f t="shared" si="180"/>
        <v/>
      </c>
      <c r="O161" s="104">
        <v>0.1</v>
      </c>
      <c r="P161" s="108" t="str">
        <f t="shared" si="201"/>
        <v/>
      </c>
      <c r="Q161" s="66"/>
      <c r="R161" s="65">
        <v>0</v>
      </c>
      <c r="S161" s="65">
        <v>0</v>
      </c>
      <c r="T161" s="108" t="str">
        <f t="shared" si="217"/>
        <v/>
      </c>
      <c r="U161" s="108" t="str">
        <f t="shared" si="218"/>
        <v/>
      </c>
      <c r="V161" s="27"/>
      <c r="W161" s="64" t="str">
        <f t="shared" ref="W161:W223" si="222">IF(+E161="Ska",-P161,"")</f>
        <v/>
      </c>
      <c r="X161" s="109" t="str">
        <f t="shared" ref="X161:Y161" si="223">IF(+R161&gt;1,+W161,"")</f>
        <v/>
      </c>
      <c r="Y161" s="109" t="str">
        <f t="shared" si="223"/>
        <v/>
      </c>
      <c r="Z161" s="27"/>
      <c r="AA161" s="27"/>
      <c r="AB161" s="27"/>
    </row>
    <row r="162" spans="1:28" s="7" customFormat="1" ht="15" hidden="1" x14ac:dyDescent="0.2">
      <c r="A162" s="57" t="str">
        <f t="shared" si="203"/>
        <v>D</v>
      </c>
      <c r="B162" s="54" t="s">
        <v>326</v>
      </c>
      <c r="C162" s="4" t="s">
        <v>327</v>
      </c>
      <c r="D162" s="24" t="s">
        <v>41</v>
      </c>
      <c r="E162" s="29"/>
      <c r="F162" s="58"/>
      <c r="G162" s="98"/>
      <c r="H162" s="1"/>
      <c r="I162" s="1"/>
      <c r="J162" s="1"/>
      <c r="K162" s="40"/>
      <c r="L162" s="104" t="s">
        <v>279</v>
      </c>
      <c r="M162" s="65" t="s">
        <v>842</v>
      </c>
      <c r="N162" s="104" t="str">
        <f t="shared" si="180"/>
        <v/>
      </c>
      <c r="O162" s="104">
        <v>0.1</v>
      </c>
      <c r="P162" s="108" t="str">
        <f t="shared" si="201"/>
        <v/>
      </c>
      <c r="Q162" s="66"/>
      <c r="R162" s="65">
        <v>0</v>
      </c>
      <c r="S162" s="65">
        <v>0</v>
      </c>
      <c r="T162" s="108" t="str">
        <f t="shared" si="217"/>
        <v/>
      </c>
      <c r="U162" s="108" t="str">
        <f t="shared" si="218"/>
        <v/>
      </c>
      <c r="V162" s="40"/>
      <c r="W162" s="64" t="str">
        <f t="shared" si="222"/>
        <v/>
      </c>
      <c r="X162" s="109" t="str">
        <f t="shared" ref="X162:Y162" si="224">IF(+R162&gt;1,+W162,"")</f>
        <v/>
      </c>
      <c r="Y162" s="109" t="str">
        <f t="shared" si="224"/>
        <v/>
      </c>
      <c r="Z162" s="40"/>
      <c r="AA162" s="40"/>
      <c r="AB162" s="40"/>
    </row>
    <row r="163" spans="1:28" s="1" customFormat="1" ht="26.4" x14ac:dyDescent="0.25">
      <c r="A163" s="57" t="str">
        <f t="shared" si="203"/>
        <v>D</v>
      </c>
      <c r="B163" s="54" t="s">
        <v>328</v>
      </c>
      <c r="C163" s="4" t="s">
        <v>329</v>
      </c>
      <c r="D163" s="24" t="s">
        <v>42</v>
      </c>
      <c r="E163" s="28"/>
      <c r="F163" s="30"/>
      <c r="H163" s="67">
        <f t="shared" ref="H163:H165" si="225">IF(+E163="Ska",1,0)</f>
        <v>0</v>
      </c>
      <c r="I163" s="67">
        <f t="shared" ref="I163:I165" si="226">IF(+F163="Ja",1,0)</f>
        <v>0</v>
      </c>
      <c r="J163" s="67">
        <f t="shared" ref="J163:J165" si="227">+H163-I163</f>
        <v>0</v>
      </c>
      <c r="K163" s="6"/>
      <c r="L163" s="104" t="s">
        <v>279</v>
      </c>
      <c r="M163" s="65">
        <v>3</v>
      </c>
      <c r="N163" s="104">
        <f t="shared" si="180"/>
        <v>148</v>
      </c>
      <c r="O163" s="104">
        <v>0.1</v>
      </c>
      <c r="P163" s="108">
        <f t="shared" si="201"/>
        <v>2.0270270270270271E-3</v>
      </c>
      <c r="Q163" s="66"/>
      <c r="R163" s="65">
        <v>3</v>
      </c>
      <c r="S163" s="65">
        <v>3</v>
      </c>
      <c r="T163" s="108">
        <f t="shared" si="217"/>
        <v>2.0270270270270271E-3</v>
      </c>
      <c r="U163" s="108">
        <f t="shared" si="218"/>
        <v>2.0270270270270271E-3</v>
      </c>
      <c r="V163" s="6"/>
      <c r="W163" s="64" t="str">
        <f t="shared" si="222"/>
        <v/>
      </c>
      <c r="X163" s="109" t="str">
        <f t="shared" ref="X163" si="228">IF(+R163&gt;1,+W163,"")</f>
        <v/>
      </c>
      <c r="Y163" s="109" t="str">
        <f t="shared" ref="Y163:Y165" si="229">IF(+S163&gt;1,+W163,"")</f>
        <v/>
      </c>
      <c r="Z163" s="6"/>
      <c r="AA163" s="6"/>
      <c r="AB163" s="6"/>
    </row>
    <row r="164" spans="1:28" s="1" customFormat="1" ht="26.4" x14ac:dyDescent="0.25">
      <c r="A164" s="57" t="str">
        <f t="shared" si="203"/>
        <v>D</v>
      </c>
      <c r="B164" s="54" t="s">
        <v>330</v>
      </c>
      <c r="C164" s="4" t="s">
        <v>331</v>
      </c>
      <c r="D164" s="24" t="s">
        <v>42</v>
      </c>
      <c r="E164" s="28"/>
      <c r="F164" s="30"/>
      <c r="H164" s="67">
        <f t="shared" si="225"/>
        <v>0</v>
      </c>
      <c r="I164" s="67">
        <f t="shared" si="226"/>
        <v>0</v>
      </c>
      <c r="J164" s="67">
        <f t="shared" si="227"/>
        <v>0</v>
      </c>
      <c r="K164" s="6"/>
      <c r="L164" s="104" t="s">
        <v>279</v>
      </c>
      <c r="M164" s="65">
        <v>5</v>
      </c>
      <c r="N164" s="104">
        <f t="shared" si="180"/>
        <v>148</v>
      </c>
      <c r="O164" s="104">
        <v>0.1</v>
      </c>
      <c r="P164" s="108">
        <f t="shared" si="201"/>
        <v>3.3783783783783786E-3</v>
      </c>
      <c r="Q164" s="66"/>
      <c r="R164" s="65">
        <v>5</v>
      </c>
      <c r="S164" s="65">
        <v>5</v>
      </c>
      <c r="T164" s="108">
        <f t="shared" si="217"/>
        <v>3.3783783783783786E-3</v>
      </c>
      <c r="U164" s="108">
        <f t="shared" si="218"/>
        <v>3.3783783783783786E-3</v>
      </c>
      <c r="V164" s="6"/>
      <c r="W164" s="64" t="str">
        <f t="shared" si="222"/>
        <v/>
      </c>
      <c r="X164" s="109" t="str">
        <f t="shared" ref="X164" si="230">IF(+R164&gt;1,+W164,"")</f>
        <v/>
      </c>
      <c r="Y164" s="109" t="str">
        <f t="shared" si="229"/>
        <v/>
      </c>
      <c r="Z164" s="6"/>
      <c r="AA164" s="6"/>
      <c r="AB164" s="6"/>
    </row>
    <row r="165" spans="1:28" s="1" customFormat="1" x14ac:dyDescent="0.25">
      <c r="A165" s="57" t="str">
        <f t="shared" si="203"/>
        <v>D</v>
      </c>
      <c r="B165" s="54" t="s">
        <v>332</v>
      </c>
      <c r="C165" s="4" t="s">
        <v>333</v>
      </c>
      <c r="D165" s="24" t="s">
        <v>42</v>
      </c>
      <c r="E165" s="28"/>
      <c r="F165" s="30"/>
      <c r="H165" s="67">
        <f t="shared" si="225"/>
        <v>0</v>
      </c>
      <c r="I165" s="67">
        <f t="shared" si="226"/>
        <v>0</v>
      </c>
      <c r="J165" s="67">
        <f t="shared" si="227"/>
        <v>0</v>
      </c>
      <c r="K165" s="6"/>
      <c r="L165" s="104" t="s">
        <v>279</v>
      </c>
      <c r="M165" s="65">
        <v>3</v>
      </c>
      <c r="N165" s="104">
        <f t="shared" si="180"/>
        <v>148</v>
      </c>
      <c r="O165" s="104">
        <v>0.1</v>
      </c>
      <c r="P165" s="108">
        <f t="shared" si="201"/>
        <v>2.0270270270270271E-3</v>
      </c>
      <c r="Q165" s="66"/>
      <c r="R165" s="65">
        <v>3</v>
      </c>
      <c r="S165" s="65">
        <v>3</v>
      </c>
      <c r="T165" s="108">
        <f t="shared" si="217"/>
        <v>2.0270270270270271E-3</v>
      </c>
      <c r="U165" s="108">
        <f t="shared" si="218"/>
        <v>2.0270270270270271E-3</v>
      </c>
      <c r="V165" s="6"/>
      <c r="W165" s="64" t="str">
        <f t="shared" si="222"/>
        <v/>
      </c>
      <c r="X165" s="109" t="str">
        <f t="shared" ref="X165" si="231">IF(+R165&gt;1,+W165,"")</f>
        <v/>
      </c>
      <c r="Y165" s="109" t="str">
        <f t="shared" si="229"/>
        <v/>
      </c>
      <c r="Z165" s="6"/>
      <c r="AA165" s="6"/>
      <c r="AB165" s="6"/>
    </row>
    <row r="166" spans="1:28" s="1" customFormat="1" ht="12.75" hidden="1" x14ac:dyDescent="0.2">
      <c r="A166" s="57" t="str">
        <f t="shared" si="203"/>
        <v>D</v>
      </c>
      <c r="B166" s="54" t="s">
        <v>334</v>
      </c>
      <c r="C166" s="4" t="s">
        <v>335</v>
      </c>
      <c r="D166" s="24" t="s">
        <v>41</v>
      </c>
      <c r="E166" s="29"/>
      <c r="F166" s="58"/>
      <c r="G166" s="95"/>
      <c r="K166" s="6"/>
      <c r="L166" s="104" t="s">
        <v>279</v>
      </c>
      <c r="M166" s="65" t="s">
        <v>842</v>
      </c>
      <c r="N166" s="104" t="str">
        <f t="shared" si="180"/>
        <v/>
      </c>
      <c r="O166" s="104">
        <v>0.1</v>
      </c>
      <c r="P166" s="108" t="str">
        <f t="shared" si="201"/>
        <v/>
      </c>
      <c r="Q166" s="66"/>
      <c r="R166" s="65">
        <v>0</v>
      </c>
      <c r="S166" s="65">
        <v>0</v>
      </c>
      <c r="T166" s="108" t="str">
        <f t="shared" si="217"/>
        <v/>
      </c>
      <c r="U166" s="108" t="str">
        <f t="shared" si="218"/>
        <v/>
      </c>
      <c r="V166" s="6"/>
      <c r="W166" s="64" t="str">
        <f t="shared" si="222"/>
        <v/>
      </c>
      <c r="X166" s="109" t="str">
        <f t="shared" ref="X166:Y166" si="232">IF(+R166&gt;1,+W166,"")</f>
        <v/>
      </c>
      <c r="Y166" s="109" t="str">
        <f t="shared" si="232"/>
        <v/>
      </c>
      <c r="Z166" s="6"/>
      <c r="AA166" s="6"/>
      <c r="AB166" s="6"/>
    </row>
    <row r="167" spans="1:28" s="7" customFormat="1" ht="18" hidden="1" x14ac:dyDescent="0.25">
      <c r="A167" s="57" t="str">
        <f t="shared" si="203"/>
        <v>D</v>
      </c>
      <c r="B167" s="55" t="s">
        <v>336</v>
      </c>
      <c r="C167" s="59" t="s">
        <v>337</v>
      </c>
      <c r="D167" s="24"/>
      <c r="E167" s="29"/>
      <c r="F167" s="58"/>
      <c r="G167" s="98"/>
      <c r="H167" s="1"/>
      <c r="I167" s="1"/>
      <c r="J167" s="1"/>
      <c r="K167" s="40"/>
      <c r="L167" s="104" t="s">
        <v>279</v>
      </c>
      <c r="M167" s="65" t="s">
        <v>842</v>
      </c>
      <c r="N167" s="104" t="str">
        <f t="shared" si="180"/>
        <v/>
      </c>
      <c r="O167" s="104">
        <v>0.1</v>
      </c>
      <c r="P167" s="108" t="str">
        <f t="shared" si="201"/>
        <v/>
      </c>
      <c r="Q167" s="66"/>
      <c r="R167" s="65">
        <v>0</v>
      </c>
      <c r="S167" s="65">
        <v>0</v>
      </c>
      <c r="T167" s="108" t="str">
        <f t="shared" si="217"/>
        <v/>
      </c>
      <c r="U167" s="108" t="str">
        <f t="shared" si="218"/>
        <v/>
      </c>
      <c r="V167" s="40"/>
      <c r="W167" s="64" t="str">
        <f t="shared" si="222"/>
        <v/>
      </c>
      <c r="X167" s="109" t="str">
        <f t="shared" ref="X167:Y167" si="233">IF(+R167&gt;1,+W167,"")</f>
        <v/>
      </c>
      <c r="Y167" s="109" t="str">
        <f t="shared" si="233"/>
        <v/>
      </c>
      <c r="Z167" s="40"/>
      <c r="AA167" s="40"/>
      <c r="AB167" s="40"/>
    </row>
    <row r="168" spans="1:28" s="1" customFormat="1" ht="191.25" hidden="1" x14ac:dyDescent="0.2">
      <c r="A168" s="57" t="str">
        <f t="shared" si="203"/>
        <v>D</v>
      </c>
      <c r="B168" s="54" t="s">
        <v>338</v>
      </c>
      <c r="C168" s="4" t="s">
        <v>339</v>
      </c>
      <c r="D168" s="24" t="s">
        <v>41</v>
      </c>
      <c r="E168" s="29"/>
      <c r="F168" s="58"/>
      <c r="G168" s="95"/>
      <c r="K168" s="6"/>
      <c r="L168" s="104" t="s">
        <v>279</v>
      </c>
      <c r="M168" s="65" t="s">
        <v>842</v>
      </c>
      <c r="N168" s="104" t="str">
        <f t="shared" si="180"/>
        <v/>
      </c>
      <c r="O168" s="104">
        <v>0.1</v>
      </c>
      <c r="P168" s="108" t="str">
        <f t="shared" si="201"/>
        <v/>
      </c>
      <c r="Q168" s="66"/>
      <c r="R168" s="65">
        <v>0</v>
      </c>
      <c r="S168" s="65">
        <v>0</v>
      </c>
      <c r="T168" s="108" t="str">
        <f t="shared" si="217"/>
        <v/>
      </c>
      <c r="U168" s="108" t="str">
        <f t="shared" si="218"/>
        <v/>
      </c>
      <c r="V168" s="6"/>
      <c r="W168" s="64" t="str">
        <f t="shared" si="222"/>
        <v/>
      </c>
      <c r="X168" s="109" t="str">
        <f t="shared" ref="X168:Y168" si="234">IF(+R168&gt;1,+W168,"")</f>
        <v/>
      </c>
      <c r="Y168" s="109" t="str">
        <f t="shared" si="234"/>
        <v/>
      </c>
      <c r="Z168" s="6"/>
      <c r="AA168" s="6"/>
      <c r="AB168" s="6"/>
    </row>
    <row r="169" spans="1:28" s="1" customFormat="1" ht="76.5" hidden="1" x14ac:dyDescent="0.2">
      <c r="A169" s="57" t="str">
        <f t="shared" si="203"/>
        <v>D</v>
      </c>
      <c r="B169" s="54" t="s">
        <v>340</v>
      </c>
      <c r="C169" s="4" t="s">
        <v>341</v>
      </c>
      <c r="D169" s="24" t="s">
        <v>41</v>
      </c>
      <c r="E169" s="29"/>
      <c r="F169" s="58"/>
      <c r="G169" s="95"/>
      <c r="K169" s="6"/>
      <c r="L169" s="104" t="s">
        <v>279</v>
      </c>
      <c r="M169" s="65" t="s">
        <v>842</v>
      </c>
      <c r="N169" s="104" t="str">
        <f t="shared" si="180"/>
        <v/>
      </c>
      <c r="O169" s="104">
        <v>0.1</v>
      </c>
      <c r="P169" s="108" t="str">
        <f t="shared" si="201"/>
        <v/>
      </c>
      <c r="Q169" s="66"/>
      <c r="R169" s="65">
        <v>0</v>
      </c>
      <c r="S169" s="65">
        <v>0</v>
      </c>
      <c r="T169" s="108" t="str">
        <f t="shared" si="217"/>
        <v/>
      </c>
      <c r="U169" s="108" t="str">
        <f t="shared" si="218"/>
        <v/>
      </c>
      <c r="V169" s="6"/>
      <c r="W169" s="64" t="str">
        <f t="shared" si="222"/>
        <v/>
      </c>
      <c r="X169" s="109" t="str">
        <f t="shared" ref="X169:Y169" si="235">IF(+R169&gt;1,+W169,"")</f>
        <v/>
      </c>
      <c r="Y169" s="109" t="str">
        <f t="shared" si="235"/>
        <v/>
      </c>
      <c r="Z169" s="6"/>
      <c r="AA169" s="6"/>
      <c r="AB169" s="6"/>
    </row>
    <row r="170" spans="1:28" s="1" customFormat="1" ht="25.5" hidden="1" x14ac:dyDescent="0.2">
      <c r="A170" s="57" t="str">
        <f t="shared" si="203"/>
        <v>D</v>
      </c>
      <c r="B170" s="54" t="s">
        <v>342</v>
      </c>
      <c r="C170" s="4" t="s">
        <v>343</v>
      </c>
      <c r="D170" s="24" t="s">
        <v>41</v>
      </c>
      <c r="E170" s="29"/>
      <c r="F170" s="58"/>
      <c r="G170" s="95"/>
      <c r="K170" s="6"/>
      <c r="L170" s="104" t="s">
        <v>279</v>
      </c>
      <c r="M170" s="65" t="s">
        <v>842</v>
      </c>
      <c r="N170" s="104" t="str">
        <f t="shared" si="180"/>
        <v/>
      </c>
      <c r="O170" s="104">
        <v>0.1</v>
      </c>
      <c r="P170" s="108" t="str">
        <f t="shared" si="201"/>
        <v/>
      </c>
      <c r="Q170" s="66"/>
      <c r="R170" s="65">
        <v>0</v>
      </c>
      <c r="S170" s="65">
        <v>0</v>
      </c>
      <c r="T170" s="108" t="str">
        <f t="shared" si="217"/>
        <v/>
      </c>
      <c r="U170" s="108" t="str">
        <f t="shared" si="218"/>
        <v/>
      </c>
      <c r="V170" s="6"/>
      <c r="W170" s="64" t="str">
        <f t="shared" si="222"/>
        <v/>
      </c>
      <c r="X170" s="109" t="str">
        <f t="shared" ref="X170:Y170" si="236">IF(+R170&gt;1,+W170,"")</f>
        <v/>
      </c>
      <c r="Y170" s="109" t="str">
        <f t="shared" si="236"/>
        <v/>
      </c>
      <c r="Z170" s="6"/>
      <c r="AA170" s="6"/>
      <c r="AB170" s="6"/>
    </row>
    <row r="171" spans="1:28" s="1" customFormat="1" ht="12.75" hidden="1" x14ac:dyDescent="0.2">
      <c r="A171" s="57" t="str">
        <f t="shared" si="203"/>
        <v>D</v>
      </c>
      <c r="B171" s="54" t="s">
        <v>344</v>
      </c>
      <c r="C171" s="4" t="s">
        <v>345</v>
      </c>
      <c r="D171" s="24" t="s">
        <v>41</v>
      </c>
      <c r="E171" s="29"/>
      <c r="F171" s="58"/>
      <c r="G171" s="95"/>
      <c r="K171" s="6"/>
      <c r="L171" s="104" t="s">
        <v>279</v>
      </c>
      <c r="M171" s="65" t="s">
        <v>842</v>
      </c>
      <c r="N171" s="104" t="str">
        <f t="shared" si="180"/>
        <v/>
      </c>
      <c r="O171" s="104">
        <v>0.1</v>
      </c>
      <c r="P171" s="108" t="str">
        <f t="shared" si="201"/>
        <v/>
      </c>
      <c r="Q171" s="66"/>
      <c r="R171" s="65">
        <v>0</v>
      </c>
      <c r="S171" s="65">
        <v>0</v>
      </c>
      <c r="T171" s="108" t="str">
        <f t="shared" si="217"/>
        <v/>
      </c>
      <c r="U171" s="108" t="str">
        <f t="shared" si="218"/>
        <v/>
      </c>
      <c r="V171" s="6"/>
      <c r="W171" s="64" t="str">
        <f t="shared" si="222"/>
        <v/>
      </c>
      <c r="X171" s="109" t="str">
        <f t="shared" ref="X171:Y171" si="237">IF(+R171&gt;1,+W171,"")</f>
        <v/>
      </c>
      <c r="Y171" s="109" t="str">
        <f t="shared" si="237"/>
        <v/>
      </c>
      <c r="Z171" s="6"/>
      <c r="AA171" s="6"/>
      <c r="AB171" s="6"/>
    </row>
    <row r="172" spans="1:28" s="1" customFormat="1" x14ac:dyDescent="0.25">
      <c r="A172" s="57" t="str">
        <f t="shared" si="203"/>
        <v>D</v>
      </c>
      <c r="B172" s="54" t="s">
        <v>346</v>
      </c>
      <c r="C172" s="4" t="s">
        <v>347</v>
      </c>
      <c r="D172" s="24" t="s">
        <v>42</v>
      </c>
      <c r="E172" s="28"/>
      <c r="F172" s="30"/>
      <c r="H172" s="67">
        <f t="shared" ref="H172:H173" si="238">IF(+E172="Ska",1,0)</f>
        <v>0</v>
      </c>
      <c r="I172" s="67">
        <f t="shared" ref="I172:I173" si="239">IF(+F172="Ja",1,0)</f>
        <v>0</v>
      </c>
      <c r="J172" s="67">
        <f t="shared" ref="J172:J173" si="240">+H172-I172</f>
        <v>0</v>
      </c>
      <c r="K172" s="6"/>
      <c r="L172" s="104" t="s">
        <v>279</v>
      </c>
      <c r="M172" s="65">
        <v>3</v>
      </c>
      <c r="N172" s="104">
        <f t="shared" si="180"/>
        <v>148</v>
      </c>
      <c r="O172" s="104">
        <v>0.1</v>
      </c>
      <c r="P172" s="108">
        <f t="shared" si="201"/>
        <v>2.0270270270270271E-3</v>
      </c>
      <c r="Q172" s="66"/>
      <c r="R172" s="65">
        <v>3</v>
      </c>
      <c r="S172" s="65">
        <v>3</v>
      </c>
      <c r="T172" s="108">
        <f t="shared" si="217"/>
        <v>2.0270270270270271E-3</v>
      </c>
      <c r="U172" s="108">
        <f t="shared" si="218"/>
        <v>2.0270270270270271E-3</v>
      </c>
      <c r="V172" s="6"/>
      <c r="W172" s="64" t="str">
        <f t="shared" si="222"/>
        <v/>
      </c>
      <c r="X172" s="109" t="str">
        <f t="shared" ref="X172" si="241">IF(+R172&gt;1,+W172,"")</f>
        <v/>
      </c>
      <c r="Y172" s="109" t="str">
        <f t="shared" ref="Y172:Y173" si="242">IF(+S172&gt;1,+W172,"")</f>
        <v/>
      </c>
      <c r="Z172" s="6"/>
      <c r="AA172" s="6"/>
      <c r="AB172" s="6"/>
    </row>
    <row r="173" spans="1:28" s="7" customFormat="1" ht="26.4" x14ac:dyDescent="0.25">
      <c r="A173" s="57" t="str">
        <f t="shared" si="203"/>
        <v>D</v>
      </c>
      <c r="B173" s="54" t="s">
        <v>348</v>
      </c>
      <c r="C173" s="4" t="s">
        <v>349</v>
      </c>
      <c r="D173" s="24" t="s">
        <v>42</v>
      </c>
      <c r="E173" s="28"/>
      <c r="F173" s="30"/>
      <c r="G173" s="1"/>
      <c r="H173" s="67">
        <f t="shared" si="238"/>
        <v>0</v>
      </c>
      <c r="I173" s="67">
        <f t="shared" si="239"/>
        <v>0</v>
      </c>
      <c r="J173" s="67">
        <f t="shared" si="240"/>
        <v>0</v>
      </c>
      <c r="K173" s="40"/>
      <c r="L173" s="104" t="s">
        <v>279</v>
      </c>
      <c r="M173" s="65">
        <v>5</v>
      </c>
      <c r="N173" s="104">
        <f t="shared" si="180"/>
        <v>148</v>
      </c>
      <c r="O173" s="104">
        <v>0.1</v>
      </c>
      <c r="P173" s="108">
        <f t="shared" si="201"/>
        <v>3.3783783783783786E-3</v>
      </c>
      <c r="Q173" s="66"/>
      <c r="R173" s="65">
        <v>0</v>
      </c>
      <c r="S173" s="65">
        <v>5</v>
      </c>
      <c r="T173" s="108" t="str">
        <f t="shared" si="217"/>
        <v/>
      </c>
      <c r="U173" s="108">
        <f t="shared" si="218"/>
        <v>3.3783783783783786E-3</v>
      </c>
      <c r="V173" s="40"/>
      <c r="W173" s="64" t="str">
        <f t="shared" si="222"/>
        <v/>
      </c>
      <c r="X173" s="109" t="str">
        <f t="shared" ref="X173" si="243">IF(+R173&gt;1,+W173,"")</f>
        <v/>
      </c>
      <c r="Y173" s="109" t="str">
        <f t="shared" si="242"/>
        <v/>
      </c>
      <c r="Z173" s="40"/>
      <c r="AA173" s="40"/>
      <c r="AB173" s="40"/>
    </row>
    <row r="174" spans="1:28" s="1" customFormat="1" ht="25.5" hidden="1" x14ac:dyDescent="0.2">
      <c r="A174" s="57" t="str">
        <f t="shared" si="203"/>
        <v>D</v>
      </c>
      <c r="B174" s="54" t="s">
        <v>350</v>
      </c>
      <c r="C174" s="4" t="s">
        <v>351</v>
      </c>
      <c r="D174" s="24" t="s">
        <v>41</v>
      </c>
      <c r="E174" s="29"/>
      <c r="F174" s="58"/>
      <c r="G174" s="95"/>
      <c r="K174" s="6"/>
      <c r="L174" s="104" t="s">
        <v>279</v>
      </c>
      <c r="M174" s="65" t="s">
        <v>842</v>
      </c>
      <c r="N174" s="104" t="str">
        <f t="shared" si="180"/>
        <v/>
      </c>
      <c r="O174" s="104">
        <v>0.1</v>
      </c>
      <c r="P174" s="108" t="str">
        <f t="shared" si="201"/>
        <v/>
      </c>
      <c r="Q174" s="66"/>
      <c r="R174" s="65">
        <v>0</v>
      </c>
      <c r="S174" s="65">
        <v>0</v>
      </c>
      <c r="T174" s="108" t="str">
        <f t="shared" si="217"/>
        <v/>
      </c>
      <c r="U174" s="108" t="str">
        <f t="shared" si="218"/>
        <v/>
      </c>
      <c r="V174" s="6"/>
      <c r="W174" s="64" t="str">
        <f t="shared" si="222"/>
        <v/>
      </c>
      <c r="X174" s="109" t="str">
        <f t="shared" ref="X174:Y174" si="244">IF(+R174&gt;1,+W174,"")</f>
        <v/>
      </c>
      <c r="Y174" s="109" t="str">
        <f t="shared" si="244"/>
        <v/>
      </c>
      <c r="Z174" s="6"/>
      <c r="AA174" s="6"/>
      <c r="AB174" s="6"/>
    </row>
    <row r="175" spans="1:28" s="1" customFormat="1" ht="26.4" x14ac:dyDescent="0.25">
      <c r="A175" s="57" t="str">
        <f t="shared" si="203"/>
        <v>D</v>
      </c>
      <c r="B175" s="54" t="s">
        <v>352</v>
      </c>
      <c r="C175" s="4" t="s">
        <v>353</v>
      </c>
      <c r="D175" s="24" t="s">
        <v>42</v>
      </c>
      <c r="E175" s="28"/>
      <c r="F175" s="30"/>
      <c r="H175" s="67">
        <f>IF(+E175="Ska",1,0)</f>
        <v>0</v>
      </c>
      <c r="I175" s="67">
        <f>IF(+F175="Ja",1,0)</f>
        <v>0</v>
      </c>
      <c r="J175" s="67">
        <f t="shared" ref="J175" si="245">+H175-I175</f>
        <v>0</v>
      </c>
      <c r="K175" s="6"/>
      <c r="L175" s="104" t="s">
        <v>279</v>
      </c>
      <c r="M175" s="65">
        <v>5</v>
      </c>
      <c r="N175" s="104">
        <f t="shared" si="180"/>
        <v>148</v>
      </c>
      <c r="O175" s="104">
        <v>0.1</v>
      </c>
      <c r="P175" s="108">
        <f t="shared" si="201"/>
        <v>3.3783783783783786E-3</v>
      </c>
      <c r="Q175" s="66"/>
      <c r="R175" s="65">
        <v>5</v>
      </c>
      <c r="S175" s="65">
        <v>5</v>
      </c>
      <c r="T175" s="108">
        <f t="shared" si="217"/>
        <v>3.3783783783783786E-3</v>
      </c>
      <c r="U175" s="108">
        <f t="shared" si="218"/>
        <v>3.3783783783783786E-3</v>
      </c>
      <c r="V175" s="6"/>
      <c r="W175" s="64" t="str">
        <f>IF(+E175="Ska",-P175,"")</f>
        <v/>
      </c>
      <c r="X175" s="109" t="str">
        <f t="shared" ref="X175" si="246">IF(+R175&gt;1,+W175,"")</f>
        <v/>
      </c>
      <c r="Y175" s="109" t="str">
        <f>IF(+S175&gt;1,+W175,"")</f>
        <v/>
      </c>
      <c r="Z175" s="6"/>
      <c r="AA175" s="6"/>
      <c r="AB175" s="6"/>
    </row>
    <row r="176" spans="1:28" s="7" customFormat="1" ht="18" hidden="1" x14ac:dyDescent="0.25">
      <c r="A176" s="57" t="str">
        <f t="shared" si="203"/>
        <v>D</v>
      </c>
      <c r="B176" s="55" t="s">
        <v>354</v>
      </c>
      <c r="C176" s="59" t="s">
        <v>355</v>
      </c>
      <c r="D176" s="24"/>
      <c r="E176" s="29"/>
      <c r="F176" s="58"/>
      <c r="G176" s="98"/>
      <c r="H176" s="1"/>
      <c r="I176" s="1"/>
      <c r="J176" s="1"/>
      <c r="K176" s="40"/>
      <c r="L176" s="104" t="s">
        <v>279</v>
      </c>
      <c r="M176" s="65" t="s">
        <v>842</v>
      </c>
      <c r="N176" s="104" t="str">
        <f t="shared" si="180"/>
        <v/>
      </c>
      <c r="O176" s="104">
        <v>0.1</v>
      </c>
      <c r="P176" s="108" t="str">
        <f t="shared" si="201"/>
        <v/>
      </c>
      <c r="Q176" s="66"/>
      <c r="R176" s="65">
        <v>0</v>
      </c>
      <c r="S176" s="65">
        <v>0</v>
      </c>
      <c r="T176" s="108" t="str">
        <f t="shared" si="217"/>
        <v/>
      </c>
      <c r="U176" s="108" t="str">
        <f t="shared" si="218"/>
        <v/>
      </c>
      <c r="V176" s="40"/>
      <c r="W176" s="64" t="str">
        <f t="shared" si="222"/>
        <v/>
      </c>
      <c r="X176" s="109" t="str">
        <f t="shared" ref="X176:Y176" si="247">IF(+R176&gt;1,+W176,"")</f>
        <v/>
      </c>
      <c r="Y176" s="109" t="str">
        <f t="shared" si="247"/>
        <v/>
      </c>
      <c r="Z176" s="40"/>
      <c r="AA176" s="40"/>
      <c r="AB176" s="40"/>
    </row>
    <row r="177" spans="1:28" s="1" customFormat="1" ht="25.5" hidden="1" x14ac:dyDescent="0.2">
      <c r="A177" s="57" t="str">
        <f t="shared" si="203"/>
        <v>D</v>
      </c>
      <c r="B177" s="54" t="s">
        <v>356</v>
      </c>
      <c r="C177" s="4" t="s">
        <v>357</v>
      </c>
      <c r="D177" s="24" t="s">
        <v>41</v>
      </c>
      <c r="E177" s="29"/>
      <c r="F177" s="58"/>
      <c r="G177" s="95"/>
      <c r="K177" s="6"/>
      <c r="L177" s="104" t="s">
        <v>279</v>
      </c>
      <c r="M177" s="65" t="s">
        <v>842</v>
      </c>
      <c r="N177" s="104" t="str">
        <f t="shared" si="180"/>
        <v/>
      </c>
      <c r="O177" s="104">
        <v>0.1</v>
      </c>
      <c r="P177" s="108" t="str">
        <f t="shared" si="201"/>
        <v/>
      </c>
      <c r="Q177" s="66"/>
      <c r="R177" s="65">
        <v>0</v>
      </c>
      <c r="S177" s="65">
        <v>0</v>
      </c>
      <c r="T177" s="108" t="str">
        <f t="shared" si="217"/>
        <v/>
      </c>
      <c r="U177" s="108" t="str">
        <f t="shared" si="218"/>
        <v/>
      </c>
      <c r="V177" s="6"/>
      <c r="W177" s="64" t="str">
        <f t="shared" si="222"/>
        <v/>
      </c>
      <c r="X177" s="109" t="str">
        <f t="shared" ref="X177:Y177" si="248">IF(+R177&gt;1,+W177,"")</f>
        <v/>
      </c>
      <c r="Y177" s="109" t="str">
        <f t="shared" si="248"/>
        <v/>
      </c>
      <c r="Z177" s="6"/>
      <c r="AA177" s="6"/>
      <c r="AB177" s="6"/>
    </row>
    <row r="178" spans="1:28" s="1" customFormat="1" ht="38.25" hidden="1" x14ac:dyDescent="0.2">
      <c r="A178" s="57" t="str">
        <f t="shared" si="203"/>
        <v>D</v>
      </c>
      <c r="B178" s="54" t="s">
        <v>358</v>
      </c>
      <c r="C178" s="4" t="s">
        <v>359</v>
      </c>
      <c r="D178" s="24" t="s">
        <v>41</v>
      </c>
      <c r="E178" s="29"/>
      <c r="F178" s="58"/>
      <c r="G178" s="95"/>
      <c r="K178" s="6"/>
      <c r="L178" s="104" t="s">
        <v>279</v>
      </c>
      <c r="M178" s="65" t="s">
        <v>842</v>
      </c>
      <c r="N178" s="104" t="str">
        <f t="shared" si="180"/>
        <v/>
      </c>
      <c r="O178" s="104">
        <v>0.1</v>
      </c>
      <c r="P178" s="108" t="str">
        <f t="shared" si="201"/>
        <v/>
      </c>
      <c r="Q178" s="66"/>
      <c r="R178" s="65">
        <v>0</v>
      </c>
      <c r="S178" s="65">
        <v>0</v>
      </c>
      <c r="T178" s="108" t="str">
        <f t="shared" si="217"/>
        <v/>
      </c>
      <c r="U178" s="108" t="str">
        <f t="shared" si="218"/>
        <v/>
      </c>
      <c r="V178" s="6"/>
      <c r="W178" s="64" t="str">
        <f t="shared" si="222"/>
        <v/>
      </c>
      <c r="X178" s="109" t="str">
        <f t="shared" ref="X178:Y178" si="249">IF(+R178&gt;1,+W178,"")</f>
        <v/>
      </c>
      <c r="Y178" s="109" t="str">
        <f t="shared" si="249"/>
        <v/>
      </c>
      <c r="Z178" s="6"/>
      <c r="AA178" s="6"/>
      <c r="AB178" s="6"/>
    </row>
    <row r="179" spans="1:28" s="1" customFormat="1" ht="25.5" hidden="1" x14ac:dyDescent="0.2">
      <c r="A179" s="57" t="str">
        <f t="shared" si="203"/>
        <v>D</v>
      </c>
      <c r="B179" s="54" t="s">
        <v>360</v>
      </c>
      <c r="C179" s="4" t="s">
        <v>361</v>
      </c>
      <c r="D179" s="24" t="s">
        <v>41</v>
      </c>
      <c r="E179" s="29"/>
      <c r="F179" s="58"/>
      <c r="G179" s="95"/>
      <c r="K179" s="6"/>
      <c r="L179" s="104" t="s">
        <v>279</v>
      </c>
      <c r="M179" s="65" t="s">
        <v>842</v>
      </c>
      <c r="N179" s="104" t="str">
        <f t="shared" si="180"/>
        <v/>
      </c>
      <c r="O179" s="104">
        <v>0.1</v>
      </c>
      <c r="P179" s="108" t="str">
        <f t="shared" si="201"/>
        <v/>
      </c>
      <c r="Q179" s="66"/>
      <c r="R179" s="65">
        <v>0</v>
      </c>
      <c r="S179" s="65">
        <v>0</v>
      </c>
      <c r="T179" s="108" t="str">
        <f t="shared" si="217"/>
        <v/>
      </c>
      <c r="U179" s="108" t="str">
        <f t="shared" si="218"/>
        <v/>
      </c>
      <c r="V179" s="6"/>
      <c r="W179" s="64" t="str">
        <f t="shared" si="222"/>
        <v/>
      </c>
      <c r="X179" s="109" t="str">
        <f t="shared" ref="X179:Y179" si="250">IF(+R179&gt;1,+W179,"")</f>
        <v/>
      </c>
      <c r="Y179" s="109" t="str">
        <f t="shared" si="250"/>
        <v/>
      </c>
      <c r="Z179" s="6"/>
      <c r="AA179" s="6"/>
      <c r="AB179" s="6"/>
    </row>
    <row r="180" spans="1:28" s="1" customFormat="1" ht="25.5" hidden="1" x14ac:dyDescent="0.2">
      <c r="A180" s="57" t="str">
        <f t="shared" si="203"/>
        <v>D</v>
      </c>
      <c r="B180" s="54" t="s">
        <v>362</v>
      </c>
      <c r="C180" s="4" t="s">
        <v>363</v>
      </c>
      <c r="D180" s="24" t="s">
        <v>41</v>
      </c>
      <c r="E180" s="29"/>
      <c r="F180" s="58"/>
      <c r="G180" s="95"/>
      <c r="K180" s="6"/>
      <c r="L180" s="104" t="s">
        <v>279</v>
      </c>
      <c r="M180" s="65" t="s">
        <v>842</v>
      </c>
      <c r="N180" s="104" t="str">
        <f t="shared" si="180"/>
        <v/>
      </c>
      <c r="O180" s="104">
        <v>0.1</v>
      </c>
      <c r="P180" s="108" t="str">
        <f t="shared" si="201"/>
        <v/>
      </c>
      <c r="Q180" s="66"/>
      <c r="R180" s="65">
        <v>0</v>
      </c>
      <c r="S180" s="65">
        <v>0</v>
      </c>
      <c r="T180" s="108" t="str">
        <f t="shared" si="217"/>
        <v/>
      </c>
      <c r="U180" s="108" t="str">
        <f t="shared" si="218"/>
        <v/>
      </c>
      <c r="V180" s="6"/>
      <c r="W180" s="64" t="str">
        <f t="shared" si="222"/>
        <v/>
      </c>
      <c r="X180" s="109" t="str">
        <f t="shared" ref="X180:Y180" si="251">IF(+R180&gt;1,+W180,"")</f>
        <v/>
      </c>
      <c r="Y180" s="109" t="str">
        <f t="shared" si="251"/>
        <v/>
      </c>
      <c r="Z180" s="6"/>
      <c r="AA180" s="6"/>
      <c r="AB180" s="6"/>
    </row>
    <row r="181" spans="1:28" s="1" customFormat="1" ht="12.75" hidden="1" x14ac:dyDescent="0.2">
      <c r="A181" s="57" t="str">
        <f t="shared" si="203"/>
        <v>D</v>
      </c>
      <c r="B181" s="54" t="s">
        <v>364</v>
      </c>
      <c r="C181" s="4" t="s">
        <v>365</v>
      </c>
      <c r="D181" s="24" t="s">
        <v>41</v>
      </c>
      <c r="E181" s="29"/>
      <c r="F181" s="58"/>
      <c r="G181" s="95"/>
      <c r="K181" s="6"/>
      <c r="L181" s="104" t="s">
        <v>279</v>
      </c>
      <c r="M181" s="65" t="s">
        <v>842</v>
      </c>
      <c r="N181" s="104" t="str">
        <f t="shared" si="180"/>
        <v/>
      </c>
      <c r="O181" s="104">
        <v>0.1</v>
      </c>
      <c r="P181" s="108" t="str">
        <f t="shared" si="201"/>
        <v/>
      </c>
      <c r="Q181" s="66"/>
      <c r="R181" s="65">
        <v>0</v>
      </c>
      <c r="S181" s="65">
        <v>0</v>
      </c>
      <c r="T181" s="108" t="str">
        <f t="shared" si="217"/>
        <v/>
      </c>
      <c r="U181" s="108" t="str">
        <f t="shared" si="218"/>
        <v/>
      </c>
      <c r="V181" s="6"/>
      <c r="W181" s="64" t="str">
        <f t="shared" si="222"/>
        <v/>
      </c>
      <c r="X181" s="109" t="str">
        <f t="shared" ref="X181:Y181" si="252">IF(+R181&gt;1,+W181,"")</f>
        <v/>
      </c>
      <c r="Y181" s="109" t="str">
        <f t="shared" si="252"/>
        <v/>
      </c>
      <c r="Z181" s="6"/>
      <c r="AA181" s="6"/>
      <c r="AB181" s="6"/>
    </row>
    <row r="182" spans="1:28" s="1" customFormat="1" ht="12.75" hidden="1" x14ac:dyDescent="0.2">
      <c r="A182" s="57" t="str">
        <f t="shared" si="203"/>
        <v>D</v>
      </c>
      <c r="B182" s="54" t="s">
        <v>366</v>
      </c>
      <c r="C182" s="4" t="s">
        <v>367</v>
      </c>
      <c r="D182" s="24" t="s">
        <v>41</v>
      </c>
      <c r="E182" s="29"/>
      <c r="F182" s="58"/>
      <c r="G182" s="95"/>
      <c r="K182" s="6"/>
      <c r="L182" s="104" t="s">
        <v>279</v>
      </c>
      <c r="M182" s="65" t="s">
        <v>842</v>
      </c>
      <c r="N182" s="104" t="str">
        <f t="shared" si="180"/>
        <v/>
      </c>
      <c r="O182" s="104">
        <v>0.1</v>
      </c>
      <c r="P182" s="108" t="str">
        <f t="shared" si="201"/>
        <v/>
      </c>
      <c r="Q182" s="66"/>
      <c r="R182" s="65">
        <v>0</v>
      </c>
      <c r="S182" s="65">
        <v>0</v>
      </c>
      <c r="T182" s="108" t="str">
        <f t="shared" si="217"/>
        <v/>
      </c>
      <c r="U182" s="108" t="str">
        <f t="shared" si="218"/>
        <v/>
      </c>
      <c r="V182" s="6"/>
      <c r="W182" s="64" t="str">
        <f t="shared" si="222"/>
        <v/>
      </c>
      <c r="X182" s="109" t="str">
        <f t="shared" ref="X182:Y182" si="253">IF(+R182&gt;1,+W182,"")</f>
        <v/>
      </c>
      <c r="Y182" s="109" t="str">
        <f t="shared" si="253"/>
        <v/>
      </c>
      <c r="Z182" s="6"/>
      <c r="AA182" s="6"/>
      <c r="AB182" s="6"/>
    </row>
    <row r="183" spans="1:28" s="1" customFormat="1" ht="25.5" hidden="1" x14ac:dyDescent="0.2">
      <c r="A183" s="57" t="str">
        <f t="shared" si="203"/>
        <v>D</v>
      </c>
      <c r="B183" s="54" t="s">
        <v>368</v>
      </c>
      <c r="C183" s="4" t="s">
        <v>369</v>
      </c>
      <c r="D183" s="24" t="s">
        <v>41</v>
      </c>
      <c r="E183" s="29"/>
      <c r="F183" s="58"/>
      <c r="G183" s="95"/>
      <c r="K183" s="6"/>
      <c r="L183" s="104" t="s">
        <v>279</v>
      </c>
      <c r="M183" s="65" t="s">
        <v>842</v>
      </c>
      <c r="N183" s="104" t="str">
        <f t="shared" si="180"/>
        <v/>
      </c>
      <c r="O183" s="104">
        <v>0.1</v>
      </c>
      <c r="P183" s="108" t="str">
        <f t="shared" si="201"/>
        <v/>
      </c>
      <c r="Q183" s="66"/>
      <c r="R183" s="65">
        <v>0</v>
      </c>
      <c r="S183" s="65">
        <v>0</v>
      </c>
      <c r="T183" s="108" t="str">
        <f t="shared" si="217"/>
        <v/>
      </c>
      <c r="U183" s="108" t="str">
        <f t="shared" si="218"/>
        <v/>
      </c>
      <c r="V183" s="6"/>
      <c r="W183" s="64" t="str">
        <f t="shared" si="222"/>
        <v/>
      </c>
      <c r="X183" s="109" t="str">
        <f t="shared" ref="X183:Y183" si="254">IF(+R183&gt;1,+W183,"")</f>
        <v/>
      </c>
      <c r="Y183" s="109" t="str">
        <f t="shared" si="254"/>
        <v/>
      </c>
      <c r="Z183" s="6"/>
      <c r="AA183" s="6"/>
      <c r="AB183" s="6"/>
    </row>
    <row r="184" spans="1:28" s="1" customFormat="1" ht="76.5" hidden="1" x14ac:dyDescent="0.2">
      <c r="A184" s="57" t="str">
        <f t="shared" si="203"/>
        <v>D</v>
      </c>
      <c r="B184" s="54" t="s">
        <v>370</v>
      </c>
      <c r="C184" s="4" t="s">
        <v>371</v>
      </c>
      <c r="D184" s="24" t="s">
        <v>41</v>
      </c>
      <c r="E184" s="29"/>
      <c r="F184" s="58"/>
      <c r="G184" s="95"/>
      <c r="K184" s="6"/>
      <c r="L184" s="104" t="s">
        <v>279</v>
      </c>
      <c r="M184" s="65" t="s">
        <v>842</v>
      </c>
      <c r="N184" s="104" t="str">
        <f t="shared" si="180"/>
        <v/>
      </c>
      <c r="O184" s="104">
        <v>0.1</v>
      </c>
      <c r="P184" s="108" t="str">
        <f t="shared" si="201"/>
        <v/>
      </c>
      <c r="Q184" s="66"/>
      <c r="R184" s="65">
        <v>0</v>
      </c>
      <c r="S184" s="65">
        <v>0</v>
      </c>
      <c r="T184" s="108" t="str">
        <f t="shared" si="217"/>
        <v/>
      </c>
      <c r="U184" s="108" t="str">
        <f t="shared" si="218"/>
        <v/>
      </c>
      <c r="V184" s="6"/>
      <c r="W184" s="64" t="str">
        <f t="shared" si="222"/>
        <v/>
      </c>
      <c r="X184" s="109" t="str">
        <f t="shared" ref="X184:Y184" si="255">IF(+R184&gt;1,+W184,"")</f>
        <v/>
      </c>
      <c r="Y184" s="109" t="str">
        <f t="shared" si="255"/>
        <v/>
      </c>
      <c r="Z184" s="6"/>
      <c r="AA184" s="6"/>
      <c r="AB184" s="6"/>
    </row>
    <row r="185" spans="1:28" s="1" customFormat="1" ht="52.8" x14ac:dyDescent="0.25">
      <c r="A185" s="57" t="str">
        <f t="shared" si="203"/>
        <v>D</v>
      </c>
      <c r="B185" s="54" t="s">
        <v>372</v>
      </c>
      <c r="C185" s="4" t="s">
        <v>373</v>
      </c>
      <c r="D185" s="24" t="s">
        <v>42</v>
      </c>
      <c r="E185" s="28"/>
      <c r="F185" s="30"/>
      <c r="H185" s="67">
        <f t="shared" ref="H185:H190" si="256">IF(+E185="Ska",1,0)</f>
        <v>0</v>
      </c>
      <c r="I185" s="67">
        <f t="shared" ref="I185:I190" si="257">IF(+F185="Ja",1,0)</f>
        <v>0</v>
      </c>
      <c r="J185" s="67">
        <f t="shared" ref="J185:J190" si="258">+H185-I185</f>
        <v>0</v>
      </c>
      <c r="K185" s="6"/>
      <c r="L185" s="104" t="s">
        <v>279</v>
      </c>
      <c r="M185" s="65">
        <v>5</v>
      </c>
      <c r="N185" s="104">
        <f t="shared" si="180"/>
        <v>148</v>
      </c>
      <c r="O185" s="104">
        <v>0.1</v>
      </c>
      <c r="P185" s="108">
        <f t="shared" si="201"/>
        <v>3.3783783783783786E-3</v>
      </c>
      <c r="Q185" s="66"/>
      <c r="R185" s="65">
        <v>5</v>
      </c>
      <c r="S185" s="65">
        <v>5</v>
      </c>
      <c r="T185" s="108">
        <f t="shared" si="217"/>
        <v>3.3783783783783786E-3</v>
      </c>
      <c r="U185" s="108">
        <f t="shared" si="218"/>
        <v>3.3783783783783786E-3</v>
      </c>
      <c r="V185" s="6"/>
      <c r="W185" s="64" t="str">
        <f t="shared" si="222"/>
        <v/>
      </c>
      <c r="X185" s="109" t="str">
        <f t="shared" ref="X185" si="259">IF(+R185&gt;1,+W185,"")</f>
        <v/>
      </c>
      <c r="Y185" s="109" t="str">
        <f t="shared" ref="Y185:Y190" si="260">IF(+S185&gt;1,+W185,"")</f>
        <v/>
      </c>
      <c r="Z185" s="6"/>
      <c r="AA185" s="6"/>
      <c r="AB185" s="6"/>
    </row>
    <row r="186" spans="1:28" s="1" customFormat="1" ht="26.4" x14ac:dyDescent="0.25">
      <c r="A186" s="57" t="str">
        <f t="shared" si="203"/>
        <v>D</v>
      </c>
      <c r="B186" s="54" t="s">
        <v>374</v>
      </c>
      <c r="C186" s="4" t="s">
        <v>375</v>
      </c>
      <c r="D186" s="24" t="s">
        <v>42</v>
      </c>
      <c r="E186" s="28"/>
      <c r="F186" s="30"/>
      <c r="H186" s="67">
        <f t="shared" si="256"/>
        <v>0</v>
      </c>
      <c r="I186" s="67">
        <f t="shared" si="257"/>
        <v>0</v>
      </c>
      <c r="J186" s="67">
        <f t="shared" si="258"/>
        <v>0</v>
      </c>
      <c r="K186" s="6"/>
      <c r="L186" s="104" t="s">
        <v>279</v>
      </c>
      <c r="M186" s="65">
        <v>3</v>
      </c>
      <c r="N186" s="104">
        <f t="shared" si="180"/>
        <v>148</v>
      </c>
      <c r="O186" s="104">
        <v>0.1</v>
      </c>
      <c r="P186" s="108">
        <f t="shared" si="201"/>
        <v>2.0270270270270271E-3</v>
      </c>
      <c r="Q186" s="66"/>
      <c r="R186" s="65">
        <v>3</v>
      </c>
      <c r="S186" s="65">
        <v>3</v>
      </c>
      <c r="T186" s="108">
        <f t="shared" si="217"/>
        <v>2.0270270270270271E-3</v>
      </c>
      <c r="U186" s="108">
        <f t="shared" si="218"/>
        <v>2.0270270270270271E-3</v>
      </c>
      <c r="V186" s="6"/>
      <c r="W186" s="64" t="str">
        <f t="shared" si="222"/>
        <v/>
      </c>
      <c r="X186" s="109" t="str">
        <f t="shared" ref="X186" si="261">IF(+R186&gt;1,+W186,"")</f>
        <v/>
      </c>
      <c r="Y186" s="109" t="str">
        <f t="shared" si="260"/>
        <v/>
      </c>
      <c r="Z186" s="6"/>
      <c r="AA186" s="6"/>
      <c r="AB186" s="6"/>
    </row>
    <row r="187" spans="1:28" s="7" customFormat="1" ht="39.6" x14ac:dyDescent="0.25">
      <c r="A187" s="57" t="str">
        <f t="shared" si="203"/>
        <v>D</v>
      </c>
      <c r="B187" s="54" t="s">
        <v>376</v>
      </c>
      <c r="C187" s="4" t="s">
        <v>377</v>
      </c>
      <c r="D187" s="24" t="s">
        <v>42</v>
      </c>
      <c r="E187" s="28"/>
      <c r="F187" s="30"/>
      <c r="G187" s="1"/>
      <c r="H187" s="67">
        <f t="shared" si="256"/>
        <v>0</v>
      </c>
      <c r="I187" s="67">
        <f t="shared" si="257"/>
        <v>0</v>
      </c>
      <c r="J187" s="67">
        <f t="shared" si="258"/>
        <v>0</v>
      </c>
      <c r="K187" s="40"/>
      <c r="L187" s="104" t="s">
        <v>279</v>
      </c>
      <c r="M187" s="65">
        <v>5</v>
      </c>
      <c r="N187" s="104">
        <f t="shared" si="180"/>
        <v>148</v>
      </c>
      <c r="O187" s="104">
        <v>0.1</v>
      </c>
      <c r="P187" s="108">
        <f t="shared" si="201"/>
        <v>3.3783783783783786E-3</v>
      </c>
      <c r="Q187" s="66"/>
      <c r="R187" s="65">
        <v>5</v>
      </c>
      <c r="S187" s="65">
        <v>5</v>
      </c>
      <c r="T187" s="108">
        <f t="shared" si="217"/>
        <v>3.3783783783783786E-3</v>
      </c>
      <c r="U187" s="108">
        <f t="shared" si="218"/>
        <v>3.3783783783783786E-3</v>
      </c>
      <c r="V187" s="40"/>
      <c r="W187" s="64" t="str">
        <f t="shared" si="222"/>
        <v/>
      </c>
      <c r="X187" s="109" t="str">
        <f t="shared" ref="X187" si="262">IF(+R187&gt;1,+W187,"")</f>
        <v/>
      </c>
      <c r="Y187" s="109" t="str">
        <f t="shared" si="260"/>
        <v/>
      </c>
      <c r="Z187" s="40"/>
      <c r="AA187" s="40"/>
      <c r="AB187" s="40"/>
    </row>
    <row r="188" spans="1:28" s="1" customFormat="1" ht="26.4" x14ac:dyDescent="0.25">
      <c r="A188" s="57" t="str">
        <f t="shared" si="203"/>
        <v>D</v>
      </c>
      <c r="B188" s="54" t="s">
        <v>378</v>
      </c>
      <c r="C188" s="4" t="s">
        <v>379</v>
      </c>
      <c r="D188" s="24" t="s">
        <v>42</v>
      </c>
      <c r="E188" s="28"/>
      <c r="F188" s="30"/>
      <c r="H188" s="67">
        <f t="shared" si="256"/>
        <v>0</v>
      </c>
      <c r="I188" s="67">
        <f t="shared" si="257"/>
        <v>0</v>
      </c>
      <c r="J188" s="67">
        <f t="shared" si="258"/>
        <v>0</v>
      </c>
      <c r="K188" s="6"/>
      <c r="L188" s="104" t="s">
        <v>279</v>
      </c>
      <c r="M188" s="65">
        <v>5</v>
      </c>
      <c r="N188" s="104">
        <f t="shared" si="180"/>
        <v>148</v>
      </c>
      <c r="O188" s="104">
        <v>0.1</v>
      </c>
      <c r="P188" s="108">
        <f t="shared" si="201"/>
        <v>3.3783783783783786E-3</v>
      </c>
      <c r="Q188" s="66"/>
      <c r="R188" s="65">
        <v>0</v>
      </c>
      <c r="S188" s="65">
        <v>5</v>
      </c>
      <c r="T188" s="108" t="str">
        <f t="shared" si="217"/>
        <v/>
      </c>
      <c r="U188" s="108">
        <f t="shared" si="218"/>
        <v>3.3783783783783786E-3</v>
      </c>
      <c r="V188" s="6"/>
      <c r="W188" s="64" t="str">
        <f t="shared" si="222"/>
        <v/>
      </c>
      <c r="X188" s="109" t="str">
        <f t="shared" ref="X188" si="263">IF(+R188&gt;1,+W188,"")</f>
        <v/>
      </c>
      <c r="Y188" s="109" t="str">
        <f t="shared" si="260"/>
        <v/>
      </c>
      <c r="Z188" s="6"/>
      <c r="AA188" s="6"/>
      <c r="AB188" s="6"/>
    </row>
    <row r="189" spans="1:28" s="1" customFormat="1" ht="52.8" x14ac:dyDescent="0.25">
      <c r="A189" s="57" t="str">
        <f t="shared" si="203"/>
        <v>D</v>
      </c>
      <c r="B189" s="54" t="s">
        <v>380</v>
      </c>
      <c r="C189" s="4" t="s">
        <v>381</v>
      </c>
      <c r="D189" s="24" t="s">
        <v>42</v>
      </c>
      <c r="E189" s="28"/>
      <c r="F189" s="30"/>
      <c r="H189" s="67">
        <f t="shared" si="256"/>
        <v>0</v>
      </c>
      <c r="I189" s="67">
        <f t="shared" si="257"/>
        <v>0</v>
      </c>
      <c r="J189" s="67">
        <f t="shared" si="258"/>
        <v>0</v>
      </c>
      <c r="K189" s="6"/>
      <c r="L189" s="104" t="s">
        <v>279</v>
      </c>
      <c r="M189" s="65">
        <v>3</v>
      </c>
      <c r="N189" s="104">
        <f t="shared" si="180"/>
        <v>148</v>
      </c>
      <c r="O189" s="104">
        <v>0.1</v>
      </c>
      <c r="P189" s="108">
        <f t="shared" si="201"/>
        <v>2.0270270270270271E-3</v>
      </c>
      <c r="Q189" s="66"/>
      <c r="R189" s="65">
        <v>0</v>
      </c>
      <c r="S189" s="65">
        <v>3</v>
      </c>
      <c r="T189" s="108" t="str">
        <f t="shared" si="217"/>
        <v/>
      </c>
      <c r="U189" s="108">
        <f t="shared" si="218"/>
        <v>2.0270270270270271E-3</v>
      </c>
      <c r="V189" s="6"/>
      <c r="W189" s="64" t="str">
        <f t="shared" si="222"/>
        <v/>
      </c>
      <c r="X189" s="109" t="str">
        <f t="shared" ref="X189" si="264">IF(+R189&gt;1,+W189,"")</f>
        <v/>
      </c>
      <c r="Y189" s="109" t="str">
        <f t="shared" si="260"/>
        <v/>
      </c>
      <c r="Z189" s="6"/>
      <c r="AA189" s="6"/>
      <c r="AB189" s="6"/>
    </row>
    <row r="190" spans="1:28" s="8" customFormat="1" ht="40.200000000000003" x14ac:dyDescent="0.3">
      <c r="A190" s="57" t="str">
        <f t="shared" si="203"/>
        <v>D</v>
      </c>
      <c r="B190" s="54" t="s">
        <v>382</v>
      </c>
      <c r="C190" s="4" t="s">
        <v>383</v>
      </c>
      <c r="D190" s="24" t="s">
        <v>42</v>
      </c>
      <c r="E190" s="28"/>
      <c r="F190" s="30"/>
      <c r="G190" s="1"/>
      <c r="H190" s="67">
        <f t="shared" si="256"/>
        <v>0</v>
      </c>
      <c r="I190" s="67">
        <f t="shared" si="257"/>
        <v>0</v>
      </c>
      <c r="J190" s="67">
        <f t="shared" si="258"/>
        <v>0</v>
      </c>
      <c r="K190" s="27"/>
      <c r="L190" s="104" t="s">
        <v>279</v>
      </c>
      <c r="M190" s="65">
        <v>5</v>
      </c>
      <c r="N190" s="104">
        <f t="shared" si="180"/>
        <v>148</v>
      </c>
      <c r="O190" s="104">
        <v>0.1</v>
      </c>
      <c r="P190" s="108">
        <f t="shared" si="201"/>
        <v>3.3783783783783786E-3</v>
      </c>
      <c r="Q190" s="66"/>
      <c r="R190" s="65">
        <v>0</v>
      </c>
      <c r="S190" s="65">
        <v>5</v>
      </c>
      <c r="T190" s="108" t="str">
        <f t="shared" si="217"/>
        <v/>
      </c>
      <c r="U190" s="108">
        <f t="shared" si="218"/>
        <v>3.3783783783783786E-3</v>
      </c>
      <c r="V190" s="27"/>
      <c r="W190" s="64" t="str">
        <f t="shared" si="222"/>
        <v/>
      </c>
      <c r="X190" s="109" t="str">
        <f t="shared" ref="X190" si="265">IF(+R190&gt;1,+W190,"")</f>
        <v/>
      </c>
      <c r="Y190" s="109" t="str">
        <f t="shared" si="260"/>
        <v/>
      </c>
      <c r="Z190" s="27"/>
      <c r="AA190" s="27"/>
      <c r="AB190" s="27"/>
    </row>
    <row r="191" spans="1:28" s="7" customFormat="1" ht="38.25" hidden="1" x14ac:dyDescent="0.2">
      <c r="A191" s="57" t="str">
        <f t="shared" si="203"/>
        <v>D</v>
      </c>
      <c r="B191" s="54" t="s">
        <v>384</v>
      </c>
      <c r="C191" s="4" t="s">
        <v>385</v>
      </c>
      <c r="D191" s="24" t="s">
        <v>41</v>
      </c>
      <c r="E191" s="29"/>
      <c r="F191" s="58"/>
      <c r="G191" s="98"/>
      <c r="H191" s="1"/>
      <c r="I191" s="1"/>
      <c r="J191" s="1"/>
      <c r="K191" s="40"/>
      <c r="L191" s="104" t="s">
        <v>279</v>
      </c>
      <c r="M191" s="65" t="s">
        <v>842</v>
      </c>
      <c r="N191" s="104" t="str">
        <f t="shared" si="180"/>
        <v/>
      </c>
      <c r="O191" s="104">
        <v>0.1</v>
      </c>
      <c r="P191" s="108" t="str">
        <f t="shared" si="201"/>
        <v/>
      </c>
      <c r="Q191" s="66"/>
      <c r="R191" s="65">
        <v>0</v>
      </c>
      <c r="S191" s="65">
        <v>0</v>
      </c>
      <c r="T191" s="108" t="str">
        <f t="shared" si="217"/>
        <v/>
      </c>
      <c r="U191" s="108" t="str">
        <f t="shared" si="218"/>
        <v/>
      </c>
      <c r="V191" s="40"/>
      <c r="W191" s="64" t="str">
        <f t="shared" si="222"/>
        <v/>
      </c>
      <c r="X191" s="109" t="str">
        <f t="shared" ref="X191:Y191" si="266">IF(+R191&gt;1,+W191,"")</f>
        <v/>
      </c>
      <c r="Y191" s="109" t="str">
        <f t="shared" si="266"/>
        <v/>
      </c>
      <c r="Z191" s="40"/>
      <c r="AA191" s="40"/>
      <c r="AB191" s="40"/>
    </row>
    <row r="192" spans="1:28" s="1" customFormat="1" ht="38.25" hidden="1" x14ac:dyDescent="0.2">
      <c r="A192" s="57" t="str">
        <f t="shared" si="203"/>
        <v>D</v>
      </c>
      <c r="B192" s="54" t="s">
        <v>386</v>
      </c>
      <c r="C192" s="4" t="s">
        <v>387</v>
      </c>
      <c r="D192" s="24" t="s">
        <v>41</v>
      </c>
      <c r="E192" s="29"/>
      <c r="F192" s="58"/>
      <c r="G192" s="95"/>
      <c r="K192" s="6"/>
      <c r="L192" s="104" t="s">
        <v>279</v>
      </c>
      <c r="M192" s="65" t="s">
        <v>842</v>
      </c>
      <c r="N192" s="104" t="str">
        <f t="shared" si="180"/>
        <v/>
      </c>
      <c r="O192" s="104">
        <v>0.1</v>
      </c>
      <c r="P192" s="108" t="str">
        <f t="shared" si="201"/>
        <v/>
      </c>
      <c r="Q192" s="66"/>
      <c r="R192" s="65">
        <v>0</v>
      </c>
      <c r="S192" s="65">
        <v>0</v>
      </c>
      <c r="T192" s="108" t="str">
        <f t="shared" si="217"/>
        <v/>
      </c>
      <c r="U192" s="108" t="str">
        <f t="shared" si="218"/>
        <v/>
      </c>
      <c r="V192" s="6"/>
      <c r="W192" s="64" t="str">
        <f t="shared" si="222"/>
        <v/>
      </c>
      <c r="X192" s="109" t="str">
        <f t="shared" ref="X192:Y192" si="267">IF(+R192&gt;1,+W192,"")</f>
        <v/>
      </c>
      <c r="Y192" s="109" t="str">
        <f t="shared" si="267"/>
        <v/>
      </c>
      <c r="Z192" s="6"/>
      <c r="AA192" s="6"/>
      <c r="AB192" s="6"/>
    </row>
    <row r="193" spans="1:28" s="1" customFormat="1" ht="26.4" x14ac:dyDescent="0.25">
      <c r="A193" s="57" t="str">
        <f t="shared" si="203"/>
        <v>D</v>
      </c>
      <c r="B193" s="54" t="s">
        <v>388</v>
      </c>
      <c r="C193" s="4" t="s">
        <v>389</v>
      </c>
      <c r="D193" s="24" t="s">
        <v>42</v>
      </c>
      <c r="E193" s="28"/>
      <c r="F193" s="30"/>
      <c r="H193" s="67">
        <f>IF(+E193="Ska",1,0)</f>
        <v>0</v>
      </c>
      <c r="I193" s="67">
        <f>IF(+F193="Ja",1,0)</f>
        <v>0</v>
      </c>
      <c r="J193" s="67">
        <f t="shared" ref="J193" si="268">+H193-I193</f>
        <v>0</v>
      </c>
      <c r="K193" s="6"/>
      <c r="L193" s="104" t="s">
        <v>279</v>
      </c>
      <c r="M193" s="65">
        <v>3</v>
      </c>
      <c r="N193" s="104">
        <f t="shared" si="180"/>
        <v>148</v>
      </c>
      <c r="O193" s="104">
        <v>0.1</v>
      </c>
      <c r="P193" s="108">
        <f t="shared" si="201"/>
        <v>2.0270270270270271E-3</v>
      </c>
      <c r="Q193" s="66"/>
      <c r="R193" s="65">
        <v>3</v>
      </c>
      <c r="S193" s="65">
        <v>3</v>
      </c>
      <c r="T193" s="108">
        <f t="shared" si="217"/>
        <v>2.0270270270270271E-3</v>
      </c>
      <c r="U193" s="108">
        <f t="shared" si="218"/>
        <v>2.0270270270270271E-3</v>
      </c>
      <c r="V193" s="6"/>
      <c r="W193" s="64" t="str">
        <f>IF(+E193="Ska",-P193,"")</f>
        <v/>
      </c>
      <c r="X193" s="109" t="str">
        <f t="shared" ref="X193" si="269">IF(+R193&gt;1,+W193,"")</f>
        <v/>
      </c>
      <c r="Y193" s="109" t="str">
        <f>IF(+S193&gt;1,+W193,"")</f>
        <v/>
      </c>
      <c r="Z193" s="6"/>
      <c r="AA193" s="6"/>
      <c r="AB193" s="6"/>
    </row>
    <row r="194" spans="1:28" s="7" customFormat="1" ht="25.5" hidden="1" x14ac:dyDescent="0.2">
      <c r="A194" s="57" t="str">
        <f t="shared" si="203"/>
        <v>D</v>
      </c>
      <c r="B194" s="54" t="s">
        <v>390</v>
      </c>
      <c r="C194" s="4" t="s">
        <v>391</v>
      </c>
      <c r="D194" s="24" t="s">
        <v>41</v>
      </c>
      <c r="E194" s="29"/>
      <c r="F194" s="58"/>
      <c r="G194" s="98"/>
      <c r="H194" s="1"/>
      <c r="I194" s="1"/>
      <c r="J194" s="1"/>
      <c r="K194" s="40"/>
      <c r="L194" s="104" t="s">
        <v>279</v>
      </c>
      <c r="M194" s="65" t="s">
        <v>842</v>
      </c>
      <c r="N194" s="104" t="str">
        <f t="shared" si="180"/>
        <v/>
      </c>
      <c r="O194" s="104">
        <v>0.1</v>
      </c>
      <c r="P194" s="108" t="str">
        <f t="shared" si="201"/>
        <v/>
      </c>
      <c r="Q194" s="66"/>
      <c r="R194" s="65">
        <v>0</v>
      </c>
      <c r="S194" s="65">
        <v>0</v>
      </c>
      <c r="T194" s="108" t="str">
        <f t="shared" si="217"/>
        <v/>
      </c>
      <c r="U194" s="108" t="str">
        <f t="shared" si="218"/>
        <v/>
      </c>
      <c r="V194" s="40"/>
      <c r="W194" s="64" t="str">
        <f t="shared" si="222"/>
        <v/>
      </c>
      <c r="X194" s="109" t="str">
        <f t="shared" ref="X194:Y194" si="270">IF(+R194&gt;1,+W194,"")</f>
        <v/>
      </c>
      <c r="Y194" s="109" t="str">
        <f t="shared" si="270"/>
        <v/>
      </c>
      <c r="Z194" s="40"/>
      <c r="AA194" s="40"/>
      <c r="AB194" s="40"/>
    </row>
    <row r="195" spans="1:28" s="1" customFormat="1" ht="25.5" hidden="1" x14ac:dyDescent="0.2">
      <c r="A195" s="57" t="str">
        <f t="shared" si="203"/>
        <v>D</v>
      </c>
      <c r="B195" s="54" t="s">
        <v>392</v>
      </c>
      <c r="C195" s="4" t="s">
        <v>393</v>
      </c>
      <c r="D195" s="24" t="s">
        <v>41</v>
      </c>
      <c r="E195" s="29"/>
      <c r="F195" s="58"/>
      <c r="G195" s="95"/>
      <c r="K195" s="6"/>
      <c r="L195" s="104" t="s">
        <v>279</v>
      </c>
      <c r="M195" s="65" t="s">
        <v>842</v>
      </c>
      <c r="N195" s="104" t="str">
        <f t="shared" si="180"/>
        <v/>
      </c>
      <c r="O195" s="104">
        <v>0.1</v>
      </c>
      <c r="P195" s="108" t="str">
        <f t="shared" si="201"/>
        <v/>
      </c>
      <c r="Q195" s="66"/>
      <c r="R195" s="65">
        <v>0</v>
      </c>
      <c r="S195" s="65">
        <v>0</v>
      </c>
      <c r="T195" s="108" t="str">
        <f t="shared" si="217"/>
        <v/>
      </c>
      <c r="U195" s="108" t="str">
        <f t="shared" si="218"/>
        <v/>
      </c>
      <c r="V195" s="6"/>
      <c r="W195" s="64" t="str">
        <f t="shared" si="222"/>
        <v/>
      </c>
      <c r="X195" s="109" t="str">
        <f t="shared" ref="X195:Y195" si="271">IF(+R195&gt;1,+W195,"")</f>
        <v/>
      </c>
      <c r="Y195" s="109" t="str">
        <f t="shared" si="271"/>
        <v/>
      </c>
      <c r="Z195" s="6"/>
      <c r="AA195" s="6"/>
      <c r="AB195" s="6"/>
    </row>
    <row r="196" spans="1:28" s="1" customFormat="1" ht="25.5" hidden="1" x14ac:dyDescent="0.2">
      <c r="A196" s="57" t="str">
        <f t="shared" si="203"/>
        <v>D</v>
      </c>
      <c r="B196" s="54" t="s">
        <v>394</v>
      </c>
      <c r="C196" s="4" t="s">
        <v>395</v>
      </c>
      <c r="D196" s="24" t="s">
        <v>41</v>
      </c>
      <c r="E196" s="29"/>
      <c r="F196" s="58"/>
      <c r="G196" s="95"/>
      <c r="K196" s="6"/>
      <c r="L196" s="104" t="s">
        <v>279</v>
      </c>
      <c r="M196" s="65" t="s">
        <v>842</v>
      </c>
      <c r="N196" s="104" t="str">
        <f t="shared" si="180"/>
        <v/>
      </c>
      <c r="O196" s="104">
        <v>0.1</v>
      </c>
      <c r="P196" s="108" t="str">
        <f t="shared" si="201"/>
        <v/>
      </c>
      <c r="Q196" s="66"/>
      <c r="R196" s="65">
        <v>0</v>
      </c>
      <c r="S196" s="65">
        <v>0</v>
      </c>
      <c r="T196" s="108" t="str">
        <f t="shared" si="217"/>
        <v/>
      </c>
      <c r="U196" s="108" t="str">
        <f t="shared" si="218"/>
        <v/>
      </c>
      <c r="V196" s="6"/>
      <c r="W196" s="64" t="str">
        <f t="shared" si="222"/>
        <v/>
      </c>
      <c r="X196" s="109" t="str">
        <f t="shared" ref="X196:Y196" si="272">IF(+R196&gt;1,+W196,"")</f>
        <v/>
      </c>
      <c r="Y196" s="109" t="str">
        <f t="shared" si="272"/>
        <v/>
      </c>
      <c r="Z196" s="6"/>
      <c r="AA196" s="6"/>
      <c r="AB196" s="6"/>
    </row>
    <row r="197" spans="1:28" s="1" customFormat="1" ht="26.4" x14ac:dyDescent="0.25">
      <c r="A197" s="57" t="str">
        <f t="shared" si="203"/>
        <v>D</v>
      </c>
      <c r="B197" s="54" t="s">
        <v>396</v>
      </c>
      <c r="C197" s="4" t="s">
        <v>397</v>
      </c>
      <c r="D197" s="24" t="s">
        <v>42</v>
      </c>
      <c r="E197" s="28"/>
      <c r="F197" s="30"/>
      <c r="H197" s="67">
        <f t="shared" ref="H197:H198" si="273">IF(+E197="Ska",1,0)</f>
        <v>0</v>
      </c>
      <c r="I197" s="67">
        <f t="shared" ref="I197:I198" si="274">IF(+F197="Ja",1,0)</f>
        <v>0</v>
      </c>
      <c r="J197" s="67">
        <f t="shared" ref="J197:J198" si="275">+H197-I197</f>
        <v>0</v>
      </c>
      <c r="K197" s="6"/>
      <c r="L197" s="104" t="s">
        <v>279</v>
      </c>
      <c r="M197" s="65">
        <v>5</v>
      </c>
      <c r="N197" s="104">
        <f t="shared" si="180"/>
        <v>148</v>
      </c>
      <c r="O197" s="104">
        <v>0.1</v>
      </c>
      <c r="P197" s="108">
        <f t="shared" si="201"/>
        <v>3.3783783783783786E-3</v>
      </c>
      <c r="Q197" s="66"/>
      <c r="R197" s="65">
        <v>5</v>
      </c>
      <c r="S197" s="65">
        <v>5</v>
      </c>
      <c r="T197" s="108">
        <f t="shared" si="217"/>
        <v>3.3783783783783786E-3</v>
      </c>
      <c r="U197" s="108">
        <f t="shared" si="218"/>
        <v>3.3783783783783786E-3</v>
      </c>
      <c r="V197" s="6"/>
      <c r="W197" s="64" t="str">
        <f t="shared" si="222"/>
        <v/>
      </c>
      <c r="X197" s="109" t="str">
        <f t="shared" ref="X197" si="276">IF(+R197&gt;1,+W197,"")</f>
        <v/>
      </c>
      <c r="Y197" s="109" t="str">
        <f t="shared" ref="Y197:Y198" si="277">IF(+S197&gt;1,+W197,"")</f>
        <v/>
      </c>
      <c r="Z197" s="6"/>
      <c r="AA197" s="6"/>
      <c r="AB197" s="6"/>
    </row>
    <row r="198" spans="1:28" s="1" customFormat="1" x14ac:dyDescent="0.25">
      <c r="A198" s="57" t="str">
        <f t="shared" si="203"/>
        <v>D</v>
      </c>
      <c r="B198" s="54" t="s">
        <v>398</v>
      </c>
      <c r="C198" s="4" t="s">
        <v>399</v>
      </c>
      <c r="D198" s="24" t="s">
        <v>42</v>
      </c>
      <c r="E198" s="28"/>
      <c r="F198" s="30"/>
      <c r="H198" s="67">
        <f t="shared" si="273"/>
        <v>0</v>
      </c>
      <c r="I198" s="67">
        <f t="shared" si="274"/>
        <v>0</v>
      </c>
      <c r="J198" s="67">
        <f t="shared" si="275"/>
        <v>0</v>
      </c>
      <c r="K198" s="6"/>
      <c r="L198" s="104" t="s">
        <v>279</v>
      </c>
      <c r="M198" s="65">
        <v>5</v>
      </c>
      <c r="N198" s="104">
        <f t="shared" si="180"/>
        <v>148</v>
      </c>
      <c r="O198" s="104">
        <v>0.1</v>
      </c>
      <c r="P198" s="108">
        <f t="shared" si="201"/>
        <v>3.3783783783783786E-3</v>
      </c>
      <c r="Q198" s="66"/>
      <c r="R198" s="65">
        <v>5</v>
      </c>
      <c r="S198" s="65">
        <v>5</v>
      </c>
      <c r="T198" s="108">
        <f t="shared" si="217"/>
        <v>3.3783783783783786E-3</v>
      </c>
      <c r="U198" s="108">
        <f t="shared" si="218"/>
        <v>3.3783783783783786E-3</v>
      </c>
      <c r="V198" s="6"/>
      <c r="W198" s="64" t="str">
        <f t="shared" si="222"/>
        <v/>
      </c>
      <c r="X198" s="109" t="str">
        <f t="shared" ref="X198" si="278">IF(+R198&gt;1,+W198,"")</f>
        <v/>
      </c>
      <c r="Y198" s="109" t="str">
        <f t="shared" si="277"/>
        <v/>
      </c>
      <c r="Z198" s="6"/>
      <c r="AA198" s="6"/>
      <c r="AB198" s="6"/>
    </row>
    <row r="199" spans="1:28" s="1" customFormat="1" ht="38.25" hidden="1" x14ac:dyDescent="0.2">
      <c r="A199" s="57" t="str">
        <f t="shared" si="203"/>
        <v>D</v>
      </c>
      <c r="B199" s="54" t="s">
        <v>400</v>
      </c>
      <c r="C199" s="4" t="s">
        <v>401</v>
      </c>
      <c r="D199" s="24" t="s">
        <v>41</v>
      </c>
      <c r="E199" s="29"/>
      <c r="F199" s="58"/>
      <c r="G199" s="95"/>
      <c r="K199" s="6"/>
      <c r="L199" s="104" t="s">
        <v>279</v>
      </c>
      <c r="M199" s="65" t="s">
        <v>842</v>
      </c>
      <c r="N199" s="104" t="str">
        <f t="shared" si="180"/>
        <v/>
      </c>
      <c r="O199" s="104">
        <v>0.1</v>
      </c>
      <c r="P199" s="108" t="str">
        <f t="shared" si="201"/>
        <v/>
      </c>
      <c r="Q199" s="66"/>
      <c r="R199" s="65">
        <v>0</v>
      </c>
      <c r="S199" s="65">
        <v>0</v>
      </c>
      <c r="T199" s="108" t="str">
        <f t="shared" si="217"/>
        <v/>
      </c>
      <c r="U199" s="108" t="str">
        <f t="shared" si="218"/>
        <v/>
      </c>
      <c r="V199" s="6"/>
      <c r="W199" s="64" t="str">
        <f t="shared" si="222"/>
        <v/>
      </c>
      <c r="X199" s="109" t="str">
        <f t="shared" ref="X199:Y199" si="279">IF(+R199&gt;1,+W199,"")</f>
        <v/>
      </c>
      <c r="Y199" s="109" t="str">
        <f t="shared" si="279"/>
        <v/>
      </c>
      <c r="Z199" s="6"/>
      <c r="AA199" s="6"/>
      <c r="AB199" s="6"/>
    </row>
    <row r="200" spans="1:28" s="1" customFormat="1" ht="18" hidden="1" x14ac:dyDescent="0.25">
      <c r="A200" s="57" t="str">
        <f t="shared" si="203"/>
        <v>D</v>
      </c>
      <c r="B200" s="55" t="s">
        <v>402</v>
      </c>
      <c r="C200" s="59" t="s">
        <v>403</v>
      </c>
      <c r="D200" s="24"/>
      <c r="E200" s="29"/>
      <c r="F200" s="58"/>
      <c r="G200" s="95"/>
      <c r="K200" s="6"/>
      <c r="L200" s="104" t="s">
        <v>279</v>
      </c>
      <c r="M200" s="65" t="s">
        <v>842</v>
      </c>
      <c r="N200" s="104" t="str">
        <f t="shared" si="180"/>
        <v/>
      </c>
      <c r="O200" s="104">
        <v>0.1</v>
      </c>
      <c r="P200" s="108" t="str">
        <f t="shared" si="201"/>
        <v/>
      </c>
      <c r="Q200" s="66"/>
      <c r="R200" s="65">
        <v>0</v>
      </c>
      <c r="S200" s="65">
        <v>0</v>
      </c>
      <c r="T200" s="108" t="str">
        <f t="shared" si="217"/>
        <v/>
      </c>
      <c r="U200" s="108" t="str">
        <f t="shared" si="218"/>
        <v/>
      </c>
      <c r="V200" s="6"/>
      <c r="W200" s="64" t="str">
        <f t="shared" si="222"/>
        <v/>
      </c>
      <c r="X200" s="109" t="str">
        <f t="shared" ref="X200:Y200" si="280">IF(+R200&gt;1,+W200,"")</f>
        <v/>
      </c>
      <c r="Y200" s="109" t="str">
        <f t="shared" si="280"/>
        <v/>
      </c>
      <c r="Z200" s="6"/>
      <c r="AA200" s="6"/>
      <c r="AB200" s="6"/>
    </row>
    <row r="201" spans="1:28" s="7" customFormat="1" ht="39.6" x14ac:dyDescent="0.25">
      <c r="A201" s="57" t="str">
        <f t="shared" si="203"/>
        <v>D</v>
      </c>
      <c r="B201" s="54" t="s">
        <v>404</v>
      </c>
      <c r="C201" s="4" t="s">
        <v>405</v>
      </c>
      <c r="D201" s="24" t="s">
        <v>42</v>
      </c>
      <c r="E201" s="28"/>
      <c r="F201" s="30"/>
      <c r="G201" s="1"/>
      <c r="H201" s="67">
        <f>IF(+E201="Ska",1,0)</f>
        <v>0</v>
      </c>
      <c r="I201" s="67">
        <f>IF(+F201="Ja",1,0)</f>
        <v>0</v>
      </c>
      <c r="J201" s="67">
        <f t="shared" ref="J201" si="281">+H201-I201</f>
        <v>0</v>
      </c>
      <c r="K201" s="40"/>
      <c r="L201" s="104" t="s">
        <v>279</v>
      </c>
      <c r="M201" s="65">
        <v>5</v>
      </c>
      <c r="N201" s="104">
        <f t="shared" si="180"/>
        <v>148</v>
      </c>
      <c r="O201" s="104">
        <v>0.1</v>
      </c>
      <c r="P201" s="108">
        <f t="shared" si="201"/>
        <v>3.3783783783783786E-3</v>
      </c>
      <c r="Q201" s="66"/>
      <c r="R201" s="65">
        <v>0</v>
      </c>
      <c r="S201" s="65">
        <v>5</v>
      </c>
      <c r="T201" s="108" t="str">
        <f t="shared" si="217"/>
        <v/>
      </c>
      <c r="U201" s="108">
        <f t="shared" si="218"/>
        <v>3.3783783783783786E-3</v>
      </c>
      <c r="V201" s="40"/>
      <c r="W201" s="64" t="str">
        <f>IF(+E201="Ska",-P201,"")</f>
        <v/>
      </c>
      <c r="X201" s="109" t="str">
        <f t="shared" ref="X201" si="282">IF(+R201&gt;1,+W201,"")</f>
        <v/>
      </c>
      <c r="Y201" s="109" t="str">
        <f>IF(+S201&gt;1,+W201,"")</f>
        <v/>
      </c>
      <c r="Z201" s="40"/>
      <c r="AA201" s="40"/>
      <c r="AB201" s="40"/>
    </row>
    <row r="202" spans="1:28" s="1" customFormat="1" ht="25.5" hidden="1" x14ac:dyDescent="0.2">
      <c r="A202" s="57" t="str">
        <f t="shared" si="203"/>
        <v>D</v>
      </c>
      <c r="B202" s="54" t="s">
        <v>406</v>
      </c>
      <c r="C202" s="4" t="s">
        <v>407</v>
      </c>
      <c r="D202" s="24" t="s">
        <v>41</v>
      </c>
      <c r="E202" s="29"/>
      <c r="F202" s="58"/>
      <c r="G202" s="95"/>
      <c r="K202" s="6"/>
      <c r="L202" s="104" t="s">
        <v>279</v>
      </c>
      <c r="M202" s="65" t="s">
        <v>842</v>
      </c>
      <c r="N202" s="104" t="str">
        <f t="shared" ref="N202:N230" si="283">IF(+M202="","",SUM(M$138:M$231))</f>
        <v/>
      </c>
      <c r="O202" s="104">
        <v>0.1</v>
      </c>
      <c r="P202" s="108" t="str">
        <f t="shared" si="201"/>
        <v/>
      </c>
      <c r="Q202" s="66"/>
      <c r="R202" s="65">
        <v>0</v>
      </c>
      <c r="S202" s="65">
        <v>0</v>
      </c>
      <c r="T202" s="108" t="str">
        <f t="shared" si="217"/>
        <v/>
      </c>
      <c r="U202" s="108" t="str">
        <f t="shared" si="218"/>
        <v/>
      </c>
      <c r="V202" s="6"/>
      <c r="W202" s="64" t="str">
        <f t="shared" si="222"/>
        <v/>
      </c>
      <c r="X202" s="109" t="str">
        <f t="shared" ref="X202:Y202" si="284">IF(+R202&gt;1,+W202,"")</f>
        <v/>
      </c>
      <c r="Y202" s="109" t="str">
        <f t="shared" si="284"/>
        <v/>
      </c>
      <c r="Z202" s="6"/>
      <c r="AA202" s="6"/>
      <c r="AB202" s="6"/>
    </row>
    <row r="203" spans="1:28" s="1" customFormat="1" ht="25.5" hidden="1" x14ac:dyDescent="0.2">
      <c r="A203" s="57" t="str">
        <f t="shared" si="203"/>
        <v>D</v>
      </c>
      <c r="B203" s="54" t="s">
        <v>408</v>
      </c>
      <c r="C203" s="4" t="s">
        <v>409</v>
      </c>
      <c r="D203" s="24" t="s">
        <v>41</v>
      </c>
      <c r="E203" s="29"/>
      <c r="F203" s="58"/>
      <c r="G203" s="95"/>
      <c r="K203" s="6"/>
      <c r="L203" s="104" t="s">
        <v>279</v>
      </c>
      <c r="M203" s="65" t="s">
        <v>842</v>
      </c>
      <c r="N203" s="104" t="str">
        <f t="shared" si="283"/>
        <v/>
      </c>
      <c r="O203" s="104">
        <v>0.1</v>
      </c>
      <c r="P203" s="108" t="str">
        <f t="shared" si="201"/>
        <v/>
      </c>
      <c r="Q203" s="66"/>
      <c r="R203" s="65">
        <v>0</v>
      </c>
      <c r="S203" s="65">
        <v>0</v>
      </c>
      <c r="T203" s="108" t="str">
        <f t="shared" si="217"/>
        <v/>
      </c>
      <c r="U203" s="108" t="str">
        <f t="shared" si="218"/>
        <v/>
      </c>
      <c r="V203" s="6"/>
      <c r="W203" s="64" t="str">
        <f t="shared" si="222"/>
        <v/>
      </c>
      <c r="X203" s="109" t="str">
        <f t="shared" ref="X203:Y203" si="285">IF(+R203&gt;1,+W203,"")</f>
        <v/>
      </c>
      <c r="Y203" s="109" t="str">
        <f t="shared" si="285"/>
        <v/>
      </c>
      <c r="Z203" s="6"/>
      <c r="AA203" s="6"/>
      <c r="AB203" s="6"/>
    </row>
    <row r="204" spans="1:28" s="1" customFormat="1" ht="51" hidden="1" x14ac:dyDescent="0.2">
      <c r="A204" s="57" t="str">
        <f t="shared" si="203"/>
        <v>D</v>
      </c>
      <c r="B204" s="54" t="s">
        <v>410</v>
      </c>
      <c r="C204" s="4" t="s">
        <v>411</v>
      </c>
      <c r="D204" s="24" t="s">
        <v>41</v>
      </c>
      <c r="E204" s="29"/>
      <c r="F204" s="58"/>
      <c r="G204" s="95"/>
      <c r="K204" s="6"/>
      <c r="L204" s="104" t="s">
        <v>279</v>
      </c>
      <c r="M204" s="65" t="s">
        <v>842</v>
      </c>
      <c r="N204" s="104" t="str">
        <f t="shared" si="283"/>
        <v/>
      </c>
      <c r="O204" s="104">
        <v>0.1</v>
      </c>
      <c r="P204" s="108" t="str">
        <f t="shared" si="201"/>
        <v/>
      </c>
      <c r="Q204" s="66"/>
      <c r="R204" s="65">
        <v>0</v>
      </c>
      <c r="S204" s="65">
        <v>0</v>
      </c>
      <c r="T204" s="108" t="str">
        <f t="shared" si="217"/>
        <v/>
      </c>
      <c r="U204" s="108" t="str">
        <f t="shared" si="218"/>
        <v/>
      </c>
      <c r="V204" s="6"/>
      <c r="W204" s="64" t="str">
        <f t="shared" si="222"/>
        <v/>
      </c>
      <c r="X204" s="109" t="str">
        <f t="shared" ref="X204:Y204" si="286">IF(+R204&gt;1,+W204,"")</f>
        <v/>
      </c>
      <c r="Y204" s="109" t="str">
        <f t="shared" si="286"/>
        <v/>
      </c>
      <c r="Z204" s="6"/>
      <c r="AA204" s="6"/>
      <c r="AB204" s="6"/>
    </row>
    <row r="205" spans="1:28" s="1" customFormat="1" ht="18" hidden="1" x14ac:dyDescent="0.25">
      <c r="A205" s="57" t="str">
        <f t="shared" si="203"/>
        <v>D</v>
      </c>
      <c r="B205" s="55" t="s">
        <v>412</v>
      </c>
      <c r="C205" s="59" t="s">
        <v>413</v>
      </c>
      <c r="D205" s="24"/>
      <c r="E205" s="29"/>
      <c r="F205" s="58"/>
      <c r="G205" s="95"/>
      <c r="K205" s="6"/>
      <c r="L205" s="104" t="s">
        <v>279</v>
      </c>
      <c r="M205" s="65" t="s">
        <v>842</v>
      </c>
      <c r="N205" s="104" t="str">
        <f t="shared" si="283"/>
        <v/>
      </c>
      <c r="O205" s="104">
        <v>0.1</v>
      </c>
      <c r="P205" s="108" t="str">
        <f t="shared" si="201"/>
        <v/>
      </c>
      <c r="Q205" s="66"/>
      <c r="R205" s="65">
        <v>0</v>
      </c>
      <c r="S205" s="65">
        <v>0</v>
      </c>
      <c r="T205" s="108" t="str">
        <f t="shared" si="217"/>
        <v/>
      </c>
      <c r="U205" s="108" t="str">
        <f t="shared" si="218"/>
        <v/>
      </c>
      <c r="V205" s="6"/>
      <c r="W205" s="64" t="str">
        <f t="shared" si="222"/>
        <v/>
      </c>
      <c r="X205" s="109" t="str">
        <f t="shared" ref="X205:Y205" si="287">IF(+R205&gt;1,+W205,"")</f>
        <v/>
      </c>
      <c r="Y205" s="109" t="str">
        <f t="shared" si="287"/>
        <v/>
      </c>
      <c r="Z205" s="6"/>
      <c r="AA205" s="6"/>
      <c r="AB205" s="6"/>
    </row>
    <row r="206" spans="1:28" s="1" customFormat="1" ht="25.5" hidden="1" x14ac:dyDescent="0.2">
      <c r="A206" s="57" t="str">
        <f t="shared" si="203"/>
        <v>D</v>
      </c>
      <c r="B206" s="54" t="s">
        <v>414</v>
      </c>
      <c r="C206" s="4" t="s">
        <v>415</v>
      </c>
      <c r="D206" s="24" t="s">
        <v>41</v>
      </c>
      <c r="E206" s="29"/>
      <c r="F206" s="58"/>
      <c r="G206" s="95"/>
      <c r="K206" s="6"/>
      <c r="L206" s="104" t="s">
        <v>279</v>
      </c>
      <c r="M206" s="65" t="s">
        <v>842</v>
      </c>
      <c r="N206" s="104" t="str">
        <f t="shared" si="283"/>
        <v/>
      </c>
      <c r="O206" s="104">
        <v>0.1</v>
      </c>
      <c r="P206" s="108" t="str">
        <f t="shared" si="201"/>
        <v/>
      </c>
      <c r="Q206" s="66"/>
      <c r="R206" s="65">
        <v>0</v>
      </c>
      <c r="S206" s="65">
        <v>0</v>
      </c>
      <c r="T206" s="108" t="str">
        <f t="shared" si="217"/>
        <v/>
      </c>
      <c r="U206" s="108" t="str">
        <f t="shared" si="218"/>
        <v/>
      </c>
      <c r="V206" s="6"/>
      <c r="W206" s="64" t="str">
        <f t="shared" si="222"/>
        <v/>
      </c>
      <c r="X206" s="109" t="str">
        <f t="shared" ref="X206:Y206" si="288">IF(+R206&gt;1,+W206,"")</f>
        <v/>
      </c>
      <c r="Y206" s="109" t="str">
        <f t="shared" si="288"/>
        <v/>
      </c>
      <c r="Z206" s="6"/>
      <c r="AA206" s="6"/>
      <c r="AB206" s="6"/>
    </row>
    <row r="207" spans="1:28" s="1" customFormat="1" ht="25.5" hidden="1" x14ac:dyDescent="0.2">
      <c r="A207" s="57" t="str">
        <f t="shared" si="203"/>
        <v>D</v>
      </c>
      <c r="B207" s="54" t="s">
        <v>416</v>
      </c>
      <c r="C207" s="4" t="s">
        <v>417</v>
      </c>
      <c r="D207" s="24" t="s">
        <v>41</v>
      </c>
      <c r="E207" s="29"/>
      <c r="F207" s="58"/>
      <c r="G207" s="95"/>
      <c r="K207" s="6"/>
      <c r="L207" s="104" t="s">
        <v>279</v>
      </c>
      <c r="M207" s="65" t="s">
        <v>842</v>
      </c>
      <c r="N207" s="104" t="str">
        <f t="shared" si="283"/>
        <v/>
      </c>
      <c r="O207" s="104">
        <v>0.1</v>
      </c>
      <c r="P207" s="108" t="str">
        <f t="shared" si="201"/>
        <v/>
      </c>
      <c r="Q207" s="66"/>
      <c r="R207" s="65">
        <v>0</v>
      </c>
      <c r="S207" s="65">
        <v>0</v>
      </c>
      <c r="T207" s="108" t="str">
        <f t="shared" si="217"/>
        <v/>
      </c>
      <c r="U207" s="108" t="str">
        <f t="shared" si="218"/>
        <v/>
      </c>
      <c r="V207" s="6"/>
      <c r="W207" s="64" t="str">
        <f t="shared" si="222"/>
        <v/>
      </c>
      <c r="X207" s="109" t="str">
        <f t="shared" ref="X207:Y207" si="289">IF(+R207&gt;1,+W207,"")</f>
        <v/>
      </c>
      <c r="Y207" s="109" t="str">
        <f t="shared" si="289"/>
        <v/>
      </c>
      <c r="Z207" s="6"/>
      <c r="AA207" s="6"/>
      <c r="AB207" s="6"/>
    </row>
    <row r="208" spans="1:28" s="1" customFormat="1" x14ac:dyDescent="0.25">
      <c r="A208" s="57" t="str">
        <f t="shared" si="203"/>
        <v>D</v>
      </c>
      <c r="B208" s="54" t="s">
        <v>418</v>
      </c>
      <c r="C208" s="4" t="s">
        <v>419</v>
      </c>
      <c r="D208" s="24" t="s">
        <v>42</v>
      </c>
      <c r="E208" s="28"/>
      <c r="F208" s="30"/>
      <c r="H208" s="67">
        <f>IF(+E208="Ska",1,0)</f>
        <v>0</v>
      </c>
      <c r="I208" s="67">
        <f>IF(+F208="Ja",1,0)</f>
        <v>0</v>
      </c>
      <c r="J208" s="67">
        <f t="shared" ref="J208" si="290">+H208-I208</f>
        <v>0</v>
      </c>
      <c r="K208" s="6"/>
      <c r="L208" s="104" t="s">
        <v>279</v>
      </c>
      <c r="M208" s="65">
        <v>5</v>
      </c>
      <c r="N208" s="104">
        <f t="shared" si="283"/>
        <v>148</v>
      </c>
      <c r="O208" s="104">
        <v>0.1</v>
      </c>
      <c r="P208" s="108">
        <f t="shared" si="201"/>
        <v>3.3783783783783786E-3</v>
      </c>
      <c r="Q208" s="66"/>
      <c r="R208" s="65">
        <v>5</v>
      </c>
      <c r="S208" s="65">
        <v>5</v>
      </c>
      <c r="T208" s="108">
        <f t="shared" si="217"/>
        <v>3.3783783783783786E-3</v>
      </c>
      <c r="U208" s="108">
        <f t="shared" si="218"/>
        <v>3.3783783783783786E-3</v>
      </c>
      <c r="V208" s="6"/>
      <c r="W208" s="64" t="str">
        <f>IF(+E208="Ska",-P208,"")</f>
        <v/>
      </c>
      <c r="X208" s="109" t="str">
        <f t="shared" ref="X208" si="291">IF(+R208&gt;1,+W208,"")</f>
        <v/>
      </c>
      <c r="Y208" s="109" t="str">
        <f>IF(+S208&gt;1,+W208,"")</f>
        <v/>
      </c>
      <c r="Z208" s="6"/>
      <c r="AA208" s="6"/>
      <c r="AB208" s="6"/>
    </row>
    <row r="209" spans="1:28" s="1" customFormat="1" ht="25.5" hidden="1" x14ac:dyDescent="0.2">
      <c r="A209" s="57" t="str">
        <f t="shared" si="203"/>
        <v>D</v>
      </c>
      <c r="B209" s="54" t="s">
        <v>420</v>
      </c>
      <c r="C209" s="4" t="s">
        <v>421</v>
      </c>
      <c r="D209" s="24" t="s">
        <v>41</v>
      </c>
      <c r="E209" s="29"/>
      <c r="F209" s="58"/>
      <c r="G209" s="95"/>
      <c r="K209" s="6"/>
      <c r="L209" s="104" t="s">
        <v>279</v>
      </c>
      <c r="M209" s="65" t="s">
        <v>842</v>
      </c>
      <c r="N209" s="104" t="str">
        <f t="shared" si="283"/>
        <v/>
      </c>
      <c r="O209" s="104">
        <v>0.1</v>
      </c>
      <c r="P209" s="108" t="str">
        <f t="shared" si="201"/>
        <v/>
      </c>
      <c r="Q209" s="66"/>
      <c r="R209" s="65">
        <v>0</v>
      </c>
      <c r="S209" s="65">
        <v>0</v>
      </c>
      <c r="T209" s="108" t="str">
        <f t="shared" si="217"/>
        <v/>
      </c>
      <c r="U209" s="108" t="str">
        <f t="shared" si="218"/>
        <v/>
      </c>
      <c r="V209" s="6"/>
      <c r="W209" s="64" t="str">
        <f t="shared" si="222"/>
        <v/>
      </c>
      <c r="X209" s="109" t="str">
        <f t="shared" ref="X209:Y209" si="292">IF(+R209&gt;1,+W209,"")</f>
        <v/>
      </c>
      <c r="Y209" s="109" t="str">
        <f t="shared" si="292"/>
        <v/>
      </c>
      <c r="Z209" s="6"/>
      <c r="AA209" s="6"/>
      <c r="AB209" s="6"/>
    </row>
    <row r="210" spans="1:28" s="7" customFormat="1" ht="26.4" x14ac:dyDescent="0.25">
      <c r="A210" s="57" t="str">
        <f t="shared" si="203"/>
        <v>D</v>
      </c>
      <c r="B210" s="54" t="s">
        <v>422</v>
      </c>
      <c r="C210" s="4" t="s">
        <v>423</v>
      </c>
      <c r="D210" s="24" t="s">
        <v>42</v>
      </c>
      <c r="E210" s="28"/>
      <c r="F210" s="30"/>
      <c r="G210" s="1"/>
      <c r="H210" s="67">
        <f>IF(+E210="Ska",1,0)</f>
        <v>0</v>
      </c>
      <c r="I210" s="67">
        <f>IF(+F210="Ja",1,0)</f>
        <v>0</v>
      </c>
      <c r="J210" s="67">
        <f t="shared" ref="J210" si="293">+H210-I210</f>
        <v>0</v>
      </c>
      <c r="K210" s="40"/>
      <c r="L210" s="104" t="s">
        <v>279</v>
      </c>
      <c r="M210" s="65">
        <v>5</v>
      </c>
      <c r="N210" s="104">
        <f t="shared" si="283"/>
        <v>148</v>
      </c>
      <c r="O210" s="104">
        <v>0.1</v>
      </c>
      <c r="P210" s="108">
        <f t="shared" si="201"/>
        <v>3.3783783783783786E-3</v>
      </c>
      <c r="Q210" s="66"/>
      <c r="R210" s="65">
        <v>5</v>
      </c>
      <c r="S210" s="65">
        <v>5</v>
      </c>
      <c r="T210" s="108">
        <f t="shared" si="217"/>
        <v>3.3783783783783786E-3</v>
      </c>
      <c r="U210" s="108">
        <f t="shared" si="218"/>
        <v>3.3783783783783786E-3</v>
      </c>
      <c r="V210" s="40"/>
      <c r="W210" s="64" t="str">
        <f>IF(+E210="Ska",-P210,"")</f>
        <v/>
      </c>
      <c r="X210" s="109" t="str">
        <f t="shared" ref="X210" si="294">IF(+R210&gt;1,+W210,"")</f>
        <v/>
      </c>
      <c r="Y210" s="109" t="str">
        <f>IF(+S210&gt;1,+W210,"")</f>
        <v/>
      </c>
      <c r="Z210" s="40"/>
      <c r="AA210" s="40"/>
      <c r="AB210" s="40"/>
    </row>
    <row r="211" spans="1:28" s="1" customFormat="1" ht="12.75" hidden="1" x14ac:dyDescent="0.2">
      <c r="A211" s="57" t="str">
        <f t="shared" si="203"/>
        <v>D</v>
      </c>
      <c r="B211" s="54" t="s">
        <v>424</v>
      </c>
      <c r="C211" s="4" t="s">
        <v>425</v>
      </c>
      <c r="D211" s="24" t="s">
        <v>41</v>
      </c>
      <c r="E211" s="29"/>
      <c r="F211" s="58"/>
      <c r="G211" s="95"/>
      <c r="K211" s="6"/>
      <c r="L211" s="104" t="s">
        <v>279</v>
      </c>
      <c r="M211" s="65" t="s">
        <v>842</v>
      </c>
      <c r="N211" s="104" t="str">
        <f t="shared" si="283"/>
        <v/>
      </c>
      <c r="O211" s="104">
        <v>0.1</v>
      </c>
      <c r="P211" s="108" t="str">
        <f t="shared" si="201"/>
        <v/>
      </c>
      <c r="Q211" s="66"/>
      <c r="R211" s="65">
        <v>0</v>
      </c>
      <c r="S211" s="65">
        <v>0</v>
      </c>
      <c r="T211" s="108" t="str">
        <f t="shared" si="217"/>
        <v/>
      </c>
      <c r="U211" s="108" t="str">
        <f t="shared" si="218"/>
        <v/>
      </c>
      <c r="V211" s="6"/>
      <c r="W211" s="64" t="str">
        <f t="shared" si="222"/>
        <v/>
      </c>
      <c r="X211" s="109" t="str">
        <f t="shared" ref="X211:Y211" si="295">IF(+R211&gt;1,+W211,"")</f>
        <v/>
      </c>
      <c r="Y211" s="109" t="str">
        <f t="shared" si="295"/>
        <v/>
      </c>
      <c r="Z211" s="6"/>
      <c r="AA211" s="6"/>
      <c r="AB211" s="6"/>
    </row>
    <row r="212" spans="1:28" s="1" customFormat="1" ht="18" hidden="1" x14ac:dyDescent="0.25">
      <c r="A212" s="57" t="str">
        <f t="shared" si="203"/>
        <v>D</v>
      </c>
      <c r="B212" s="55" t="s">
        <v>426</v>
      </c>
      <c r="C212" s="59" t="s">
        <v>211</v>
      </c>
      <c r="D212" s="24"/>
      <c r="E212" s="29"/>
      <c r="F212" s="58"/>
      <c r="G212" s="95"/>
      <c r="K212" s="6"/>
      <c r="L212" s="104" t="s">
        <v>279</v>
      </c>
      <c r="M212" s="65" t="s">
        <v>842</v>
      </c>
      <c r="N212" s="104" t="str">
        <f t="shared" si="283"/>
        <v/>
      </c>
      <c r="O212" s="104">
        <v>0.1</v>
      </c>
      <c r="P212" s="108" t="str">
        <f t="shared" si="201"/>
        <v/>
      </c>
      <c r="Q212" s="66"/>
      <c r="R212" s="65">
        <v>0</v>
      </c>
      <c r="S212" s="65">
        <v>0</v>
      </c>
      <c r="T212" s="108" t="str">
        <f t="shared" si="217"/>
        <v/>
      </c>
      <c r="U212" s="108" t="str">
        <f t="shared" si="218"/>
        <v/>
      </c>
      <c r="V212" s="6"/>
      <c r="W212" s="64" t="str">
        <f t="shared" si="222"/>
        <v/>
      </c>
      <c r="X212" s="109" t="str">
        <f t="shared" ref="X212:Y212" si="296">IF(+R212&gt;1,+W212,"")</f>
        <v/>
      </c>
      <c r="Y212" s="109" t="str">
        <f t="shared" si="296"/>
        <v/>
      </c>
      <c r="Z212" s="6"/>
      <c r="AA212" s="6"/>
      <c r="AB212" s="6"/>
    </row>
    <row r="213" spans="1:28" s="1" customFormat="1" ht="25.5" hidden="1" x14ac:dyDescent="0.2">
      <c r="A213" s="57" t="str">
        <f t="shared" si="203"/>
        <v>D</v>
      </c>
      <c r="B213" s="54" t="s">
        <v>427</v>
      </c>
      <c r="C213" s="4" t="s">
        <v>428</v>
      </c>
      <c r="D213" s="24" t="s">
        <v>41</v>
      </c>
      <c r="E213" s="29"/>
      <c r="F213" s="58"/>
      <c r="G213" s="95"/>
      <c r="K213" s="6"/>
      <c r="L213" s="104" t="s">
        <v>279</v>
      </c>
      <c r="M213" s="65" t="s">
        <v>842</v>
      </c>
      <c r="N213" s="104" t="str">
        <f t="shared" si="283"/>
        <v/>
      </c>
      <c r="O213" s="104">
        <v>0.1</v>
      </c>
      <c r="P213" s="108" t="str">
        <f t="shared" si="201"/>
        <v/>
      </c>
      <c r="Q213" s="66"/>
      <c r="R213" s="65">
        <v>0</v>
      </c>
      <c r="S213" s="65">
        <v>0</v>
      </c>
      <c r="T213" s="108" t="str">
        <f t="shared" si="217"/>
        <v/>
      </c>
      <c r="U213" s="108" t="str">
        <f t="shared" si="218"/>
        <v/>
      </c>
      <c r="V213" s="6"/>
      <c r="W213" s="64" t="str">
        <f t="shared" si="222"/>
        <v/>
      </c>
      <c r="X213" s="109" t="str">
        <f t="shared" ref="X213:Y213" si="297">IF(+R213&gt;1,+W213,"")</f>
        <v/>
      </c>
      <c r="Y213" s="109" t="str">
        <f t="shared" si="297"/>
        <v/>
      </c>
      <c r="Z213" s="6"/>
      <c r="AA213" s="6"/>
      <c r="AB213" s="6"/>
    </row>
    <row r="214" spans="1:28" s="7" customFormat="1" ht="15" hidden="1" x14ac:dyDescent="0.2">
      <c r="A214" s="57" t="str">
        <f t="shared" si="203"/>
        <v>D</v>
      </c>
      <c r="B214" s="54" t="s">
        <v>429</v>
      </c>
      <c r="C214" s="4" t="s">
        <v>430</v>
      </c>
      <c r="D214" s="24" t="s">
        <v>41</v>
      </c>
      <c r="E214" s="29"/>
      <c r="F214" s="58"/>
      <c r="G214" s="98"/>
      <c r="H214" s="1"/>
      <c r="I214" s="1"/>
      <c r="J214" s="1"/>
      <c r="K214" s="40"/>
      <c r="L214" s="104" t="s">
        <v>279</v>
      </c>
      <c r="M214" s="65" t="s">
        <v>842</v>
      </c>
      <c r="N214" s="104" t="str">
        <f t="shared" si="283"/>
        <v/>
      </c>
      <c r="O214" s="104">
        <v>0.1</v>
      </c>
      <c r="P214" s="108" t="str">
        <f t="shared" si="201"/>
        <v/>
      </c>
      <c r="Q214" s="66"/>
      <c r="R214" s="65">
        <v>0</v>
      </c>
      <c r="S214" s="65">
        <v>0</v>
      </c>
      <c r="T214" s="108" t="str">
        <f t="shared" si="217"/>
        <v/>
      </c>
      <c r="U214" s="108" t="str">
        <f t="shared" si="218"/>
        <v/>
      </c>
      <c r="V214" s="40"/>
      <c r="W214" s="64" t="str">
        <f t="shared" si="222"/>
        <v/>
      </c>
      <c r="X214" s="109" t="str">
        <f t="shared" ref="X214:Y214" si="298">IF(+R214&gt;1,+W214,"")</f>
        <v/>
      </c>
      <c r="Y214" s="109" t="str">
        <f t="shared" si="298"/>
        <v/>
      </c>
      <c r="Z214" s="40"/>
      <c r="AA214" s="40"/>
      <c r="AB214" s="40"/>
    </row>
    <row r="215" spans="1:28" s="1" customFormat="1" ht="25.5" hidden="1" x14ac:dyDescent="0.2">
      <c r="A215" s="57" t="str">
        <f t="shared" si="203"/>
        <v>D</v>
      </c>
      <c r="B215" s="54" t="s">
        <v>431</v>
      </c>
      <c r="C215" s="4" t="s">
        <v>432</v>
      </c>
      <c r="D215" s="24" t="s">
        <v>41</v>
      </c>
      <c r="E215" s="29"/>
      <c r="F215" s="58"/>
      <c r="G215" s="95"/>
      <c r="K215" s="6"/>
      <c r="L215" s="104" t="s">
        <v>279</v>
      </c>
      <c r="M215" s="65" t="s">
        <v>842</v>
      </c>
      <c r="N215" s="104" t="str">
        <f t="shared" si="283"/>
        <v/>
      </c>
      <c r="O215" s="104">
        <v>0.1</v>
      </c>
      <c r="P215" s="108" t="str">
        <f t="shared" ref="P215:P278" si="299">IF(+M215="","",+M215/N215*O215)</f>
        <v/>
      </c>
      <c r="Q215" s="66"/>
      <c r="R215" s="65">
        <v>0</v>
      </c>
      <c r="S215" s="65">
        <v>0</v>
      </c>
      <c r="T215" s="108" t="str">
        <f t="shared" si="217"/>
        <v/>
      </c>
      <c r="U215" s="108" t="str">
        <f t="shared" si="218"/>
        <v/>
      </c>
      <c r="V215" s="6"/>
      <c r="W215" s="64" t="str">
        <f t="shared" si="222"/>
        <v/>
      </c>
      <c r="X215" s="109" t="str">
        <f t="shared" ref="X215:Y215" si="300">IF(+R215&gt;1,+W215,"")</f>
        <v/>
      </c>
      <c r="Y215" s="109" t="str">
        <f t="shared" si="300"/>
        <v/>
      </c>
      <c r="Z215" s="6"/>
      <c r="AA215" s="6"/>
      <c r="AB215" s="6"/>
    </row>
    <row r="216" spans="1:28" s="1" customFormat="1" x14ac:dyDescent="0.25">
      <c r="A216" s="57" t="str">
        <f t="shared" ref="A216:A279" si="301">LEFT(B216,1)</f>
        <v>D</v>
      </c>
      <c r="B216" s="54" t="s">
        <v>433</v>
      </c>
      <c r="C216" s="4" t="s">
        <v>434</v>
      </c>
      <c r="D216" s="24" t="s">
        <v>42</v>
      </c>
      <c r="E216" s="28"/>
      <c r="F216" s="30"/>
      <c r="H216" s="67">
        <f>IF(+E216="Ska",1,0)</f>
        <v>0</v>
      </c>
      <c r="I216" s="67">
        <f>IF(+F216="Ja",1,0)</f>
        <v>0</v>
      </c>
      <c r="J216" s="67">
        <f t="shared" ref="J216" si="302">+H216-I216</f>
        <v>0</v>
      </c>
      <c r="K216" s="6"/>
      <c r="L216" s="104" t="s">
        <v>279</v>
      </c>
      <c r="M216" s="65">
        <v>3</v>
      </c>
      <c r="N216" s="104">
        <f t="shared" si="283"/>
        <v>148</v>
      </c>
      <c r="O216" s="104">
        <v>0.1</v>
      </c>
      <c r="P216" s="108">
        <f t="shared" si="299"/>
        <v>2.0270270270270271E-3</v>
      </c>
      <c r="Q216" s="66"/>
      <c r="R216" s="65">
        <v>3</v>
      </c>
      <c r="S216" s="65">
        <v>3</v>
      </c>
      <c r="T216" s="108">
        <f t="shared" si="217"/>
        <v>2.0270270270270271E-3</v>
      </c>
      <c r="U216" s="108">
        <f t="shared" si="218"/>
        <v>2.0270270270270271E-3</v>
      </c>
      <c r="V216" s="6"/>
      <c r="W216" s="64" t="str">
        <f>IF(+E216="Ska",-P216,"")</f>
        <v/>
      </c>
      <c r="X216" s="109" t="str">
        <f t="shared" ref="X216" si="303">IF(+R216&gt;1,+W216,"")</f>
        <v/>
      </c>
      <c r="Y216" s="109" t="str">
        <f>IF(+S216&gt;1,+W216,"")</f>
        <v/>
      </c>
      <c r="Z216" s="6"/>
      <c r="AA216" s="6"/>
      <c r="AB216" s="6"/>
    </row>
    <row r="217" spans="1:28" s="1" customFormat="1" ht="12.75" hidden="1" x14ac:dyDescent="0.2">
      <c r="A217" s="57" t="str">
        <f t="shared" si="301"/>
        <v>D</v>
      </c>
      <c r="B217" s="54" t="s">
        <v>435</v>
      </c>
      <c r="C217" s="4" t="s">
        <v>436</v>
      </c>
      <c r="D217" s="24" t="s">
        <v>41</v>
      </c>
      <c r="E217" s="29"/>
      <c r="F217" s="58"/>
      <c r="G217" s="95"/>
      <c r="K217" s="6"/>
      <c r="L217" s="104" t="s">
        <v>279</v>
      </c>
      <c r="M217" s="65" t="s">
        <v>842</v>
      </c>
      <c r="N217" s="104" t="str">
        <f t="shared" si="283"/>
        <v/>
      </c>
      <c r="O217" s="104">
        <v>0.1</v>
      </c>
      <c r="P217" s="108" t="str">
        <f t="shared" si="299"/>
        <v/>
      </c>
      <c r="Q217" s="66"/>
      <c r="R217" s="65">
        <v>0</v>
      </c>
      <c r="S217" s="65">
        <v>0</v>
      </c>
      <c r="T217" s="108" t="str">
        <f t="shared" si="217"/>
        <v/>
      </c>
      <c r="U217" s="108" t="str">
        <f t="shared" si="218"/>
        <v/>
      </c>
      <c r="V217" s="6"/>
      <c r="W217" s="64" t="str">
        <f t="shared" si="222"/>
        <v/>
      </c>
      <c r="X217" s="109" t="str">
        <f t="shared" ref="X217:Y217" si="304">IF(+R217&gt;1,+W217,"")</f>
        <v/>
      </c>
      <c r="Y217" s="109" t="str">
        <f t="shared" si="304"/>
        <v/>
      </c>
      <c r="Z217" s="6"/>
      <c r="AA217" s="6"/>
      <c r="AB217" s="6"/>
    </row>
    <row r="218" spans="1:28" s="1" customFormat="1" ht="12.75" hidden="1" x14ac:dyDescent="0.2">
      <c r="A218" s="57" t="str">
        <f t="shared" si="301"/>
        <v>D</v>
      </c>
      <c r="B218" s="54" t="s">
        <v>437</v>
      </c>
      <c r="C218" s="4" t="s">
        <v>438</v>
      </c>
      <c r="D218" s="24" t="s">
        <v>41</v>
      </c>
      <c r="E218" s="29"/>
      <c r="F218" s="58"/>
      <c r="G218" s="95"/>
      <c r="K218" s="6"/>
      <c r="L218" s="104" t="s">
        <v>279</v>
      </c>
      <c r="M218" s="65" t="s">
        <v>842</v>
      </c>
      <c r="N218" s="104" t="str">
        <f t="shared" si="283"/>
        <v/>
      </c>
      <c r="O218" s="104">
        <v>0.1</v>
      </c>
      <c r="P218" s="108" t="str">
        <f t="shared" si="299"/>
        <v/>
      </c>
      <c r="Q218" s="66"/>
      <c r="R218" s="65">
        <v>0</v>
      </c>
      <c r="S218" s="65">
        <v>0</v>
      </c>
      <c r="T218" s="108" t="str">
        <f t="shared" si="217"/>
        <v/>
      </c>
      <c r="U218" s="108" t="str">
        <f t="shared" si="218"/>
        <v/>
      </c>
      <c r="V218" s="6"/>
      <c r="W218" s="64" t="str">
        <f t="shared" si="222"/>
        <v/>
      </c>
      <c r="X218" s="109" t="str">
        <f t="shared" ref="X218:Y218" si="305">IF(+R218&gt;1,+W218,"")</f>
        <v/>
      </c>
      <c r="Y218" s="109" t="str">
        <f t="shared" si="305"/>
        <v/>
      </c>
      <c r="Z218" s="6"/>
      <c r="AA218" s="6"/>
      <c r="AB218" s="6"/>
    </row>
    <row r="219" spans="1:28" s="7" customFormat="1" ht="66" x14ac:dyDescent="0.25">
      <c r="A219" s="57" t="str">
        <f t="shared" si="301"/>
        <v>D</v>
      </c>
      <c r="B219" s="54" t="s">
        <v>439</v>
      </c>
      <c r="C219" s="4" t="s">
        <v>440</v>
      </c>
      <c r="D219" s="24" t="s">
        <v>42</v>
      </c>
      <c r="E219" s="28"/>
      <c r="F219" s="30"/>
      <c r="G219" s="1"/>
      <c r="H219" s="67">
        <f>IF(+E219="Ska",1,0)</f>
        <v>0</v>
      </c>
      <c r="I219" s="67">
        <f>IF(+F219="Ja",1,0)</f>
        <v>0</v>
      </c>
      <c r="J219" s="67">
        <f t="shared" ref="J219" si="306">+H219-I219</f>
        <v>0</v>
      </c>
      <c r="K219" s="40"/>
      <c r="L219" s="104" t="s">
        <v>279</v>
      </c>
      <c r="M219" s="65">
        <v>5</v>
      </c>
      <c r="N219" s="104">
        <f t="shared" si="283"/>
        <v>148</v>
      </c>
      <c r="O219" s="104">
        <v>0.1</v>
      </c>
      <c r="P219" s="108">
        <f t="shared" si="299"/>
        <v>3.3783783783783786E-3</v>
      </c>
      <c r="Q219" s="66"/>
      <c r="R219" s="65">
        <v>5</v>
      </c>
      <c r="S219" s="65">
        <v>5</v>
      </c>
      <c r="T219" s="108">
        <f t="shared" si="217"/>
        <v>3.3783783783783786E-3</v>
      </c>
      <c r="U219" s="108">
        <f t="shared" si="218"/>
        <v>3.3783783783783786E-3</v>
      </c>
      <c r="V219" s="40"/>
      <c r="W219" s="64" t="str">
        <f>IF(+E219="Ska",-P219,"")</f>
        <v/>
      </c>
      <c r="X219" s="109" t="str">
        <f t="shared" ref="X219" si="307">IF(+R219&gt;1,+W219,"")</f>
        <v/>
      </c>
      <c r="Y219" s="109" t="str">
        <f>IF(+S219&gt;1,+W219,"")</f>
        <v/>
      </c>
      <c r="Z219" s="40"/>
      <c r="AA219" s="40"/>
      <c r="AB219" s="40"/>
    </row>
    <row r="220" spans="1:28" s="1" customFormat="1" ht="38.25" hidden="1" x14ac:dyDescent="0.2">
      <c r="A220" s="57" t="str">
        <f t="shared" si="301"/>
        <v>D</v>
      </c>
      <c r="B220" s="54" t="s">
        <v>441</v>
      </c>
      <c r="C220" s="4" t="s">
        <v>442</v>
      </c>
      <c r="D220" s="24" t="s">
        <v>41</v>
      </c>
      <c r="E220" s="29"/>
      <c r="F220" s="58"/>
      <c r="G220" s="95"/>
      <c r="K220" s="6"/>
      <c r="L220" s="104" t="s">
        <v>279</v>
      </c>
      <c r="M220" s="65" t="s">
        <v>842</v>
      </c>
      <c r="N220" s="104" t="str">
        <f t="shared" si="283"/>
        <v/>
      </c>
      <c r="O220" s="104">
        <v>0.1</v>
      </c>
      <c r="P220" s="108" t="str">
        <f t="shared" si="299"/>
        <v/>
      </c>
      <c r="Q220" s="66"/>
      <c r="R220" s="65">
        <v>0</v>
      </c>
      <c r="S220" s="65">
        <v>0</v>
      </c>
      <c r="T220" s="108" t="str">
        <f t="shared" si="217"/>
        <v/>
      </c>
      <c r="U220" s="108" t="str">
        <f t="shared" si="218"/>
        <v/>
      </c>
      <c r="V220" s="6"/>
      <c r="W220" s="64" t="str">
        <f t="shared" si="222"/>
        <v/>
      </c>
      <c r="X220" s="109" t="str">
        <f t="shared" ref="X220:Y220" si="308">IF(+R220&gt;1,+W220,"")</f>
        <v/>
      </c>
      <c r="Y220" s="109" t="str">
        <f t="shared" si="308"/>
        <v/>
      </c>
      <c r="Z220" s="6"/>
      <c r="AA220" s="6"/>
      <c r="AB220" s="6"/>
    </row>
    <row r="221" spans="1:28" s="1" customFormat="1" ht="18" hidden="1" x14ac:dyDescent="0.25">
      <c r="A221" s="57" t="str">
        <f t="shared" si="301"/>
        <v>D</v>
      </c>
      <c r="B221" s="55" t="s">
        <v>443</v>
      </c>
      <c r="C221" s="59" t="s">
        <v>444</v>
      </c>
      <c r="D221" s="24"/>
      <c r="E221" s="29"/>
      <c r="F221" s="58"/>
      <c r="G221" s="95"/>
      <c r="K221" s="6"/>
      <c r="L221" s="104" t="s">
        <v>279</v>
      </c>
      <c r="M221" s="65" t="s">
        <v>842</v>
      </c>
      <c r="N221" s="104" t="str">
        <f t="shared" si="283"/>
        <v/>
      </c>
      <c r="O221" s="104">
        <v>0.1</v>
      </c>
      <c r="P221" s="108" t="str">
        <f t="shared" si="299"/>
        <v/>
      </c>
      <c r="Q221" s="66"/>
      <c r="R221" s="65">
        <v>0</v>
      </c>
      <c r="S221" s="65">
        <v>0</v>
      </c>
      <c r="T221" s="108" t="str">
        <f t="shared" si="217"/>
        <v/>
      </c>
      <c r="U221" s="108" t="str">
        <f t="shared" si="218"/>
        <v/>
      </c>
      <c r="V221" s="6"/>
      <c r="W221" s="64" t="str">
        <f t="shared" si="222"/>
        <v/>
      </c>
      <c r="X221" s="109" t="str">
        <f t="shared" ref="X221:Y221" si="309">IF(+R221&gt;1,+W221,"")</f>
        <v/>
      </c>
      <c r="Y221" s="109" t="str">
        <f t="shared" si="309"/>
        <v/>
      </c>
      <c r="Z221" s="6"/>
      <c r="AA221" s="6"/>
      <c r="AB221" s="6"/>
    </row>
    <row r="222" spans="1:28" s="1" customFormat="1" ht="52.8" x14ac:dyDescent="0.25">
      <c r="A222" s="57" t="str">
        <f t="shared" si="301"/>
        <v>D</v>
      </c>
      <c r="B222" s="54" t="s">
        <v>445</v>
      </c>
      <c r="C222" s="4" t="s">
        <v>446</v>
      </c>
      <c r="D222" s="24" t="s">
        <v>42</v>
      </c>
      <c r="E222" s="28"/>
      <c r="F222" s="30"/>
      <c r="H222" s="67">
        <f t="shared" ref="H222:H223" si="310">IF(+E222="Ska",1,0)</f>
        <v>0</v>
      </c>
      <c r="I222" s="67">
        <f t="shared" ref="I222:I223" si="311">IF(+F222="Ja",1,0)</f>
        <v>0</v>
      </c>
      <c r="J222" s="67">
        <f t="shared" ref="J222:J223" si="312">+H222-I222</f>
        <v>0</v>
      </c>
      <c r="K222" s="6"/>
      <c r="L222" s="104" t="s">
        <v>279</v>
      </c>
      <c r="M222" s="65">
        <v>3</v>
      </c>
      <c r="N222" s="104">
        <f t="shared" si="283"/>
        <v>148</v>
      </c>
      <c r="O222" s="104">
        <v>0.1</v>
      </c>
      <c r="P222" s="108">
        <f t="shared" si="299"/>
        <v>2.0270270270270271E-3</v>
      </c>
      <c r="Q222" s="66"/>
      <c r="R222" s="65">
        <v>3</v>
      </c>
      <c r="S222" s="65">
        <v>3</v>
      </c>
      <c r="T222" s="108">
        <f t="shared" si="217"/>
        <v>2.0270270270270271E-3</v>
      </c>
      <c r="U222" s="108">
        <f t="shared" si="218"/>
        <v>2.0270270270270271E-3</v>
      </c>
      <c r="V222" s="6"/>
      <c r="W222" s="64" t="str">
        <f t="shared" si="222"/>
        <v/>
      </c>
      <c r="X222" s="109" t="str">
        <f t="shared" ref="X222" si="313">IF(+R222&gt;1,+W222,"")</f>
        <v/>
      </c>
      <c r="Y222" s="109" t="str">
        <f t="shared" ref="Y222:Y223" si="314">IF(+S222&gt;1,+W222,"")</f>
        <v/>
      </c>
      <c r="Z222" s="6"/>
      <c r="AA222" s="6"/>
      <c r="AB222" s="6"/>
    </row>
    <row r="223" spans="1:28" s="1" customFormat="1" ht="26.4" x14ac:dyDescent="0.25">
      <c r="A223" s="57" t="str">
        <f t="shared" si="301"/>
        <v>D</v>
      </c>
      <c r="B223" s="54" t="s">
        <v>447</v>
      </c>
      <c r="C223" s="4" t="s">
        <v>448</v>
      </c>
      <c r="D223" s="24" t="s">
        <v>42</v>
      </c>
      <c r="E223" s="28"/>
      <c r="F223" s="30"/>
      <c r="H223" s="67">
        <f t="shared" si="310"/>
        <v>0</v>
      </c>
      <c r="I223" s="67">
        <f t="shared" si="311"/>
        <v>0</v>
      </c>
      <c r="J223" s="67">
        <f t="shared" si="312"/>
        <v>0</v>
      </c>
      <c r="K223" s="6"/>
      <c r="L223" s="104" t="s">
        <v>279</v>
      </c>
      <c r="M223" s="65">
        <v>5</v>
      </c>
      <c r="N223" s="104">
        <f t="shared" si="283"/>
        <v>148</v>
      </c>
      <c r="O223" s="104">
        <v>0.1</v>
      </c>
      <c r="P223" s="108">
        <f t="shared" si="299"/>
        <v>3.3783783783783786E-3</v>
      </c>
      <c r="Q223" s="66"/>
      <c r="R223" s="65">
        <v>5</v>
      </c>
      <c r="S223" s="65">
        <v>5</v>
      </c>
      <c r="T223" s="108">
        <f t="shared" ref="T223:T286" si="315">IF(+R223&gt;0,+$P223,"")</f>
        <v>3.3783783783783786E-3</v>
      </c>
      <c r="U223" s="108">
        <f t="shared" ref="U223:U286" si="316">IF(+S223&gt;0,+$P223,"")</f>
        <v>3.3783783783783786E-3</v>
      </c>
      <c r="V223" s="6"/>
      <c r="W223" s="64" t="str">
        <f t="shared" si="222"/>
        <v/>
      </c>
      <c r="X223" s="109" t="str">
        <f t="shared" ref="X223" si="317">IF(+R223&gt;1,+W223,"")</f>
        <v/>
      </c>
      <c r="Y223" s="109" t="str">
        <f t="shared" si="314"/>
        <v/>
      </c>
      <c r="Z223" s="6"/>
      <c r="AA223" s="6"/>
      <c r="AB223" s="6"/>
    </row>
    <row r="224" spans="1:28" s="1" customFormat="1" ht="12.75" hidden="1" x14ac:dyDescent="0.2">
      <c r="A224" s="57" t="str">
        <f t="shared" si="301"/>
        <v>D</v>
      </c>
      <c r="B224" s="54" t="s">
        <v>449</v>
      </c>
      <c r="C224" s="4" t="s">
        <v>450</v>
      </c>
      <c r="D224" s="24" t="s">
        <v>41</v>
      </c>
      <c r="E224" s="29"/>
      <c r="F224" s="58"/>
      <c r="G224" s="95"/>
      <c r="K224" s="6"/>
      <c r="L224" s="104" t="s">
        <v>279</v>
      </c>
      <c r="M224" s="65" t="s">
        <v>842</v>
      </c>
      <c r="N224" s="104" t="str">
        <f t="shared" si="283"/>
        <v/>
      </c>
      <c r="O224" s="104">
        <v>0.1</v>
      </c>
      <c r="P224" s="108" t="str">
        <f t="shared" si="299"/>
        <v/>
      </c>
      <c r="Q224" s="66"/>
      <c r="R224" s="65">
        <v>0</v>
      </c>
      <c r="S224" s="65">
        <v>0</v>
      </c>
      <c r="T224" s="108" t="str">
        <f t="shared" si="315"/>
        <v/>
      </c>
      <c r="U224" s="108" t="str">
        <f t="shared" si="316"/>
        <v/>
      </c>
      <c r="V224" s="6"/>
      <c r="W224" s="64" t="str">
        <f t="shared" ref="W224:W287" si="318">IF(+E224="Ska",-P224,"")</f>
        <v/>
      </c>
      <c r="X224" s="109" t="str">
        <f t="shared" ref="X224:Y224" si="319">IF(+R224&gt;1,+W224,"")</f>
        <v/>
      </c>
      <c r="Y224" s="109" t="str">
        <f t="shared" si="319"/>
        <v/>
      </c>
      <c r="Z224" s="6"/>
      <c r="AA224" s="6"/>
      <c r="AB224" s="6"/>
    </row>
    <row r="225" spans="1:28" s="1" customFormat="1" ht="25.5" hidden="1" x14ac:dyDescent="0.2">
      <c r="A225" s="57" t="str">
        <f t="shared" si="301"/>
        <v>D</v>
      </c>
      <c r="B225" s="54" t="s">
        <v>451</v>
      </c>
      <c r="C225" s="4" t="s">
        <v>452</v>
      </c>
      <c r="D225" s="24" t="s">
        <v>41</v>
      </c>
      <c r="E225" s="29"/>
      <c r="F225" s="58"/>
      <c r="G225" s="95"/>
      <c r="K225" s="6"/>
      <c r="L225" s="104" t="s">
        <v>279</v>
      </c>
      <c r="M225" s="65" t="s">
        <v>842</v>
      </c>
      <c r="N225" s="104" t="str">
        <f t="shared" si="283"/>
        <v/>
      </c>
      <c r="O225" s="104">
        <v>0.1</v>
      </c>
      <c r="P225" s="108" t="str">
        <f t="shared" si="299"/>
        <v/>
      </c>
      <c r="Q225" s="66"/>
      <c r="R225" s="65">
        <v>0</v>
      </c>
      <c r="S225" s="65">
        <v>0</v>
      </c>
      <c r="T225" s="108" t="str">
        <f t="shared" si="315"/>
        <v/>
      </c>
      <c r="U225" s="108" t="str">
        <f t="shared" si="316"/>
        <v/>
      </c>
      <c r="V225" s="6"/>
      <c r="W225" s="64" t="str">
        <f t="shared" si="318"/>
        <v/>
      </c>
      <c r="X225" s="109" t="str">
        <f t="shared" ref="X225:Y225" si="320">IF(+R225&gt;1,+W225,"")</f>
        <v/>
      </c>
      <c r="Y225" s="109" t="str">
        <f t="shared" si="320"/>
        <v/>
      </c>
      <c r="Z225" s="6"/>
      <c r="AA225" s="6"/>
      <c r="AB225" s="6"/>
    </row>
    <row r="226" spans="1:28" s="1" customFormat="1" ht="26.4" x14ac:dyDescent="0.25">
      <c r="A226" s="57" t="str">
        <f t="shared" si="301"/>
        <v>D</v>
      </c>
      <c r="B226" s="54" t="s">
        <v>453</v>
      </c>
      <c r="C226" s="4" t="s">
        <v>454</v>
      </c>
      <c r="D226" s="24" t="s">
        <v>42</v>
      </c>
      <c r="E226" s="28"/>
      <c r="F226" s="30"/>
      <c r="H226" s="67">
        <f>IF(+E226="Ska",1,0)</f>
        <v>0</v>
      </c>
      <c r="I226" s="67">
        <f>IF(+F226="Ja",1,0)</f>
        <v>0</v>
      </c>
      <c r="J226" s="67">
        <f t="shared" ref="J226" si="321">+H226-I226</f>
        <v>0</v>
      </c>
      <c r="K226" s="6"/>
      <c r="L226" s="104" t="s">
        <v>279</v>
      </c>
      <c r="M226" s="65">
        <v>3</v>
      </c>
      <c r="N226" s="104">
        <f t="shared" si="283"/>
        <v>148</v>
      </c>
      <c r="O226" s="104">
        <v>0.1</v>
      </c>
      <c r="P226" s="108">
        <f t="shared" si="299"/>
        <v>2.0270270270270271E-3</v>
      </c>
      <c r="Q226" s="66"/>
      <c r="R226" s="65">
        <v>3</v>
      </c>
      <c r="S226" s="65">
        <v>3</v>
      </c>
      <c r="T226" s="108">
        <f t="shared" si="315"/>
        <v>2.0270270270270271E-3</v>
      </c>
      <c r="U226" s="108">
        <f t="shared" si="316"/>
        <v>2.0270270270270271E-3</v>
      </c>
      <c r="V226" s="6"/>
      <c r="W226" s="64" t="str">
        <f>IF(+E226="Ska",-P226,"")</f>
        <v/>
      </c>
      <c r="X226" s="109" t="str">
        <f t="shared" ref="X226" si="322">IF(+R226&gt;1,+W226,"")</f>
        <v/>
      </c>
      <c r="Y226" s="109" t="str">
        <f>IF(+S226&gt;1,+W226,"")</f>
        <v/>
      </c>
      <c r="Z226" s="6"/>
      <c r="AA226" s="6"/>
      <c r="AB226" s="6"/>
    </row>
    <row r="227" spans="1:28" s="1" customFormat="1" ht="25.5" hidden="1" x14ac:dyDescent="0.2">
      <c r="A227" s="57" t="str">
        <f t="shared" si="301"/>
        <v>D</v>
      </c>
      <c r="B227" s="54" t="s">
        <v>455</v>
      </c>
      <c r="C227" s="4" t="s">
        <v>456</v>
      </c>
      <c r="D227" s="24" t="s">
        <v>41</v>
      </c>
      <c r="E227" s="29"/>
      <c r="F227" s="58"/>
      <c r="G227" s="95"/>
      <c r="K227" s="6"/>
      <c r="L227" s="104" t="s">
        <v>279</v>
      </c>
      <c r="M227" s="65" t="s">
        <v>842</v>
      </c>
      <c r="N227" s="104" t="str">
        <f t="shared" si="283"/>
        <v/>
      </c>
      <c r="O227" s="104">
        <v>0.1</v>
      </c>
      <c r="P227" s="108" t="str">
        <f t="shared" si="299"/>
        <v/>
      </c>
      <c r="Q227" s="66"/>
      <c r="R227" s="65">
        <v>0</v>
      </c>
      <c r="S227" s="65">
        <v>0</v>
      </c>
      <c r="T227" s="108" t="str">
        <f t="shared" si="315"/>
        <v/>
      </c>
      <c r="U227" s="108" t="str">
        <f t="shared" si="316"/>
        <v/>
      </c>
      <c r="V227" s="6"/>
      <c r="W227" s="64" t="str">
        <f t="shared" si="318"/>
        <v/>
      </c>
      <c r="X227" s="109" t="str">
        <f t="shared" ref="X227:Y227" si="323">IF(+R227&gt;1,+W227,"")</f>
        <v/>
      </c>
      <c r="Y227" s="109" t="str">
        <f t="shared" si="323"/>
        <v/>
      </c>
      <c r="Z227" s="6"/>
      <c r="AA227" s="6"/>
      <c r="AB227" s="6"/>
    </row>
    <row r="228" spans="1:28" s="1" customFormat="1" ht="39.6" x14ac:dyDescent="0.25">
      <c r="A228" s="57" t="str">
        <f t="shared" si="301"/>
        <v>D</v>
      </c>
      <c r="B228" s="54" t="s">
        <v>457</v>
      </c>
      <c r="C228" s="4" t="s">
        <v>458</v>
      </c>
      <c r="D228" s="24" t="s">
        <v>42</v>
      </c>
      <c r="E228" s="28"/>
      <c r="F228" s="30"/>
      <c r="H228" s="67">
        <f t="shared" ref="H228:H231" si="324">IF(+E228="Ska",1,0)</f>
        <v>0</v>
      </c>
      <c r="I228" s="67">
        <f t="shared" ref="I228:I231" si="325">IF(+F228="Ja",1,0)</f>
        <v>0</v>
      </c>
      <c r="J228" s="67">
        <f t="shared" ref="J228:J231" si="326">+H228-I228</f>
        <v>0</v>
      </c>
      <c r="K228" s="6"/>
      <c r="L228" s="104" t="s">
        <v>279</v>
      </c>
      <c r="M228" s="65">
        <v>5</v>
      </c>
      <c r="N228" s="104">
        <f t="shared" si="283"/>
        <v>148</v>
      </c>
      <c r="O228" s="104">
        <v>0.1</v>
      </c>
      <c r="P228" s="108">
        <f t="shared" si="299"/>
        <v>3.3783783783783786E-3</v>
      </c>
      <c r="Q228" s="66"/>
      <c r="R228" s="65">
        <v>5</v>
      </c>
      <c r="S228" s="65">
        <v>5</v>
      </c>
      <c r="T228" s="108">
        <f t="shared" si="315"/>
        <v>3.3783783783783786E-3</v>
      </c>
      <c r="U228" s="108">
        <f t="shared" si="316"/>
        <v>3.3783783783783786E-3</v>
      </c>
      <c r="V228" s="6"/>
      <c r="W228" s="64" t="str">
        <f t="shared" si="318"/>
        <v/>
      </c>
      <c r="X228" s="109" t="str">
        <f t="shared" ref="X228" si="327">IF(+R228&gt;1,+W228,"")</f>
        <v/>
      </c>
      <c r="Y228" s="109" t="str">
        <f t="shared" ref="Y228:Y231" si="328">IF(+S228&gt;1,+W228,"")</f>
        <v/>
      </c>
      <c r="Z228" s="6"/>
      <c r="AA228" s="6"/>
      <c r="AB228" s="6"/>
    </row>
    <row r="229" spans="1:28" s="1" customFormat="1" ht="39.6" x14ac:dyDescent="0.25">
      <c r="A229" s="57" t="str">
        <f t="shared" si="301"/>
        <v>D</v>
      </c>
      <c r="B229" s="54" t="s">
        <v>459</v>
      </c>
      <c r="C229" s="4" t="s">
        <v>460</v>
      </c>
      <c r="D229" s="24" t="s">
        <v>42</v>
      </c>
      <c r="E229" s="28"/>
      <c r="F229" s="30"/>
      <c r="H229" s="67">
        <f t="shared" si="324"/>
        <v>0</v>
      </c>
      <c r="I229" s="67">
        <f t="shared" si="325"/>
        <v>0</v>
      </c>
      <c r="J229" s="67">
        <f t="shared" si="326"/>
        <v>0</v>
      </c>
      <c r="K229" s="6"/>
      <c r="L229" s="104" t="s">
        <v>279</v>
      </c>
      <c r="M229" s="65">
        <v>3</v>
      </c>
      <c r="N229" s="104">
        <f t="shared" si="283"/>
        <v>148</v>
      </c>
      <c r="O229" s="104">
        <v>0.1</v>
      </c>
      <c r="P229" s="108">
        <f t="shared" si="299"/>
        <v>2.0270270270270271E-3</v>
      </c>
      <c r="Q229" s="66"/>
      <c r="R229" s="65">
        <v>3</v>
      </c>
      <c r="S229" s="65">
        <v>3</v>
      </c>
      <c r="T229" s="108">
        <f t="shared" si="315"/>
        <v>2.0270270270270271E-3</v>
      </c>
      <c r="U229" s="108">
        <f t="shared" si="316"/>
        <v>2.0270270270270271E-3</v>
      </c>
      <c r="V229" s="6"/>
      <c r="W229" s="64" t="str">
        <f t="shared" si="318"/>
        <v/>
      </c>
      <c r="X229" s="109" t="str">
        <f t="shared" ref="X229" si="329">IF(+R229&gt;1,+W229,"")</f>
        <v/>
      </c>
      <c r="Y229" s="109" t="str">
        <f t="shared" si="328"/>
        <v/>
      </c>
      <c r="Z229" s="6"/>
      <c r="AA229" s="6"/>
      <c r="AB229" s="6"/>
    </row>
    <row r="230" spans="1:28" s="1" customFormat="1" ht="26.4" x14ac:dyDescent="0.25">
      <c r="A230" s="57" t="str">
        <f t="shared" si="301"/>
        <v>D</v>
      </c>
      <c r="B230" s="54" t="s">
        <v>461</v>
      </c>
      <c r="C230" s="4" t="s">
        <v>462</v>
      </c>
      <c r="D230" s="24" t="s">
        <v>42</v>
      </c>
      <c r="E230" s="28"/>
      <c r="F230" s="30"/>
      <c r="H230" s="67">
        <f t="shared" si="324"/>
        <v>0</v>
      </c>
      <c r="I230" s="67">
        <f t="shared" si="325"/>
        <v>0</v>
      </c>
      <c r="J230" s="67">
        <f t="shared" si="326"/>
        <v>0</v>
      </c>
      <c r="K230" s="6"/>
      <c r="L230" s="104" t="s">
        <v>279</v>
      </c>
      <c r="M230" s="65">
        <v>3</v>
      </c>
      <c r="N230" s="104">
        <f t="shared" si="283"/>
        <v>148</v>
      </c>
      <c r="O230" s="104">
        <v>0.1</v>
      </c>
      <c r="P230" s="108">
        <f t="shared" si="299"/>
        <v>2.0270270270270271E-3</v>
      </c>
      <c r="Q230" s="66"/>
      <c r="R230" s="65">
        <v>3</v>
      </c>
      <c r="S230" s="65">
        <v>3</v>
      </c>
      <c r="T230" s="108">
        <f t="shared" si="315"/>
        <v>2.0270270270270271E-3</v>
      </c>
      <c r="U230" s="108">
        <f t="shared" si="316"/>
        <v>2.0270270270270271E-3</v>
      </c>
      <c r="V230" s="6"/>
      <c r="W230" s="64" t="str">
        <f t="shared" si="318"/>
        <v/>
      </c>
      <c r="X230" s="109" t="str">
        <f t="shared" ref="X230" si="330">IF(+R230&gt;1,+W230,"")</f>
        <v/>
      </c>
      <c r="Y230" s="109" t="str">
        <f t="shared" si="328"/>
        <v/>
      </c>
      <c r="Z230" s="6"/>
      <c r="AA230" s="6"/>
      <c r="AB230" s="6"/>
    </row>
    <row r="231" spans="1:28" s="1" customFormat="1" ht="26.4" x14ac:dyDescent="0.25">
      <c r="A231" s="57" t="str">
        <f t="shared" si="301"/>
        <v>D</v>
      </c>
      <c r="B231" s="54" t="s">
        <v>463</v>
      </c>
      <c r="C231" s="4" t="s">
        <v>464</v>
      </c>
      <c r="D231" s="24" t="s">
        <v>42</v>
      </c>
      <c r="E231" s="28"/>
      <c r="F231" s="30"/>
      <c r="H231" s="67">
        <f t="shared" si="324"/>
        <v>0</v>
      </c>
      <c r="I231" s="67">
        <f t="shared" si="325"/>
        <v>0</v>
      </c>
      <c r="J231" s="67">
        <f t="shared" si="326"/>
        <v>0</v>
      </c>
      <c r="K231" s="6"/>
      <c r="L231" s="104" t="s">
        <v>279</v>
      </c>
      <c r="M231" s="65">
        <v>5</v>
      </c>
      <c r="N231" s="104">
        <f>IF(+M231="","",SUM(M$138:M$231))</f>
        <v>148</v>
      </c>
      <c r="O231" s="104">
        <v>0.1</v>
      </c>
      <c r="P231" s="108">
        <f t="shared" si="299"/>
        <v>3.3783783783783786E-3</v>
      </c>
      <c r="Q231" s="105">
        <f>SUM(P138:P231)</f>
        <v>9.9999999999999978E-2</v>
      </c>
      <c r="R231" s="65">
        <v>5</v>
      </c>
      <c r="S231" s="65">
        <v>5</v>
      </c>
      <c r="T231" s="108">
        <f t="shared" si="315"/>
        <v>3.3783783783783786E-3</v>
      </c>
      <c r="U231" s="108">
        <f t="shared" si="316"/>
        <v>3.3783783783783786E-3</v>
      </c>
      <c r="V231" s="6"/>
      <c r="W231" s="64" t="str">
        <f t="shared" si="318"/>
        <v/>
      </c>
      <c r="X231" s="109" t="str">
        <f t="shared" ref="X231" si="331">IF(+R231&gt;1,+W231,"")</f>
        <v/>
      </c>
      <c r="Y231" s="109" t="str">
        <f t="shared" si="328"/>
        <v/>
      </c>
      <c r="Z231" s="6"/>
      <c r="AA231" s="6"/>
      <c r="AB231" s="6"/>
    </row>
    <row r="232" spans="1:28" s="1" customFormat="1" ht="18" hidden="1" x14ac:dyDescent="0.25">
      <c r="A232" s="57" t="str">
        <f t="shared" si="301"/>
        <v>E</v>
      </c>
      <c r="B232" s="55" t="s">
        <v>465</v>
      </c>
      <c r="C232" s="59" t="s">
        <v>466</v>
      </c>
      <c r="D232" s="24"/>
      <c r="E232" s="29"/>
      <c r="F232" s="58"/>
      <c r="G232" s="95"/>
      <c r="K232" s="6"/>
      <c r="L232" s="103" t="s">
        <v>465</v>
      </c>
      <c r="M232" s="65"/>
      <c r="N232" s="103" t="str">
        <f t="shared" ref="N232:N277" si="332">IF(+M232="","",SUM(M$232:M$278))</f>
        <v/>
      </c>
      <c r="O232" s="103">
        <v>0.1</v>
      </c>
      <c r="P232" s="108" t="str">
        <f t="shared" si="299"/>
        <v/>
      </c>
      <c r="Q232" s="66"/>
      <c r="R232" s="65">
        <v>0</v>
      </c>
      <c r="S232" s="65">
        <v>0</v>
      </c>
      <c r="T232" s="108" t="str">
        <f t="shared" si="315"/>
        <v/>
      </c>
      <c r="U232" s="108" t="str">
        <f t="shared" si="316"/>
        <v/>
      </c>
      <c r="V232" s="6"/>
      <c r="W232" s="64" t="str">
        <f t="shared" si="318"/>
        <v/>
      </c>
      <c r="X232" s="109" t="str">
        <f t="shared" ref="X232:Y232" si="333">IF(+R232&gt;1,+W232,"")</f>
        <v/>
      </c>
      <c r="Y232" s="109" t="str">
        <f t="shared" si="333"/>
        <v/>
      </c>
      <c r="Z232" s="6"/>
      <c r="AA232" s="6"/>
      <c r="AB232" s="6"/>
    </row>
    <row r="233" spans="1:28" s="1" customFormat="1" ht="25.5" hidden="1" x14ac:dyDescent="0.2">
      <c r="A233" s="57" t="str">
        <f t="shared" si="301"/>
        <v>E</v>
      </c>
      <c r="B233" s="54" t="s">
        <v>467</v>
      </c>
      <c r="C233" s="4" t="s">
        <v>468</v>
      </c>
      <c r="D233" s="24" t="s">
        <v>41</v>
      </c>
      <c r="E233" s="29"/>
      <c r="F233" s="58"/>
      <c r="G233" s="95"/>
      <c r="K233" s="6"/>
      <c r="L233" s="103" t="s">
        <v>465</v>
      </c>
      <c r="M233" s="65" t="s">
        <v>842</v>
      </c>
      <c r="N233" s="103" t="str">
        <f t="shared" si="332"/>
        <v/>
      </c>
      <c r="O233" s="103">
        <v>0.1</v>
      </c>
      <c r="P233" s="108" t="str">
        <f t="shared" si="299"/>
        <v/>
      </c>
      <c r="Q233" s="66"/>
      <c r="R233" s="65">
        <v>0</v>
      </c>
      <c r="S233" s="65">
        <v>0</v>
      </c>
      <c r="T233" s="108" t="str">
        <f t="shared" si="315"/>
        <v/>
      </c>
      <c r="U233" s="108" t="str">
        <f t="shared" si="316"/>
        <v/>
      </c>
      <c r="V233" s="6"/>
      <c r="W233" s="64" t="str">
        <f t="shared" si="318"/>
        <v/>
      </c>
      <c r="X233" s="109" t="str">
        <f t="shared" ref="X233:Y233" si="334">IF(+R233&gt;1,+W233,"")</f>
        <v/>
      </c>
      <c r="Y233" s="109" t="str">
        <f t="shared" si="334"/>
        <v/>
      </c>
      <c r="Z233" s="6"/>
      <c r="AA233" s="6"/>
      <c r="AB233" s="6"/>
    </row>
    <row r="234" spans="1:28" s="1" customFormat="1" ht="18" hidden="1" x14ac:dyDescent="0.25">
      <c r="A234" s="57" t="str">
        <f t="shared" si="301"/>
        <v>E</v>
      </c>
      <c r="B234" s="55" t="s">
        <v>469</v>
      </c>
      <c r="C234" s="59" t="s">
        <v>166</v>
      </c>
      <c r="D234" s="24"/>
      <c r="E234" s="29"/>
      <c r="F234" s="58"/>
      <c r="G234" s="95"/>
      <c r="K234" s="6"/>
      <c r="L234" s="103" t="s">
        <v>465</v>
      </c>
      <c r="M234" s="65" t="s">
        <v>842</v>
      </c>
      <c r="N234" s="103" t="str">
        <f t="shared" si="332"/>
        <v/>
      </c>
      <c r="O234" s="103">
        <v>0.1</v>
      </c>
      <c r="P234" s="108" t="str">
        <f t="shared" si="299"/>
        <v/>
      </c>
      <c r="Q234" s="66"/>
      <c r="R234" s="65">
        <v>0</v>
      </c>
      <c r="S234" s="65">
        <v>0</v>
      </c>
      <c r="T234" s="108" t="str">
        <f t="shared" si="315"/>
        <v/>
      </c>
      <c r="U234" s="108" t="str">
        <f t="shared" si="316"/>
        <v/>
      </c>
      <c r="V234" s="6"/>
      <c r="W234" s="64" t="str">
        <f t="shared" si="318"/>
        <v/>
      </c>
      <c r="X234" s="109" t="str">
        <f t="shared" ref="X234:Y234" si="335">IF(+R234&gt;1,+W234,"")</f>
        <v/>
      </c>
      <c r="Y234" s="109" t="str">
        <f t="shared" si="335"/>
        <v/>
      </c>
      <c r="Z234" s="6"/>
      <c r="AA234" s="6"/>
      <c r="AB234" s="6"/>
    </row>
    <row r="235" spans="1:28" s="1" customFormat="1" ht="79.2" x14ac:dyDescent="0.25">
      <c r="A235" s="57" t="str">
        <f t="shared" si="301"/>
        <v>E</v>
      </c>
      <c r="B235" s="54" t="s">
        <v>470</v>
      </c>
      <c r="C235" s="4" t="s">
        <v>471</v>
      </c>
      <c r="D235" s="24" t="s">
        <v>42</v>
      </c>
      <c r="E235" s="28"/>
      <c r="F235" s="30"/>
      <c r="H235" s="67">
        <f t="shared" ref="H235:H237" si="336">IF(+E235="Ska",1,0)</f>
        <v>0</v>
      </c>
      <c r="I235" s="67">
        <f t="shared" ref="I235:I237" si="337">IF(+F235="Ja",1,0)</f>
        <v>0</v>
      </c>
      <c r="J235" s="67">
        <f t="shared" ref="J235:J237" si="338">+H235-I235</f>
        <v>0</v>
      </c>
      <c r="K235" s="6"/>
      <c r="L235" s="103" t="s">
        <v>465</v>
      </c>
      <c r="M235" s="65">
        <v>3</v>
      </c>
      <c r="N235" s="103">
        <f t="shared" si="332"/>
        <v>77</v>
      </c>
      <c r="O235" s="103">
        <v>0.1</v>
      </c>
      <c r="P235" s="108">
        <f t="shared" si="299"/>
        <v>3.8961038961038961E-3</v>
      </c>
      <c r="Q235" s="66"/>
      <c r="R235" s="65">
        <v>3</v>
      </c>
      <c r="S235" s="65">
        <v>3</v>
      </c>
      <c r="T235" s="108">
        <f t="shared" si="315"/>
        <v>3.8961038961038961E-3</v>
      </c>
      <c r="U235" s="108">
        <f t="shared" si="316"/>
        <v>3.8961038961038961E-3</v>
      </c>
      <c r="V235" s="6"/>
      <c r="W235" s="64" t="str">
        <f t="shared" si="318"/>
        <v/>
      </c>
      <c r="X235" s="109" t="str">
        <f t="shared" ref="X235" si="339">IF(+R235&gt;1,+W235,"")</f>
        <v/>
      </c>
      <c r="Y235" s="109" t="str">
        <f t="shared" ref="Y235:Y237" si="340">IF(+S235&gt;1,+W235,"")</f>
        <v/>
      </c>
      <c r="Z235" s="6"/>
      <c r="AA235" s="6"/>
      <c r="AB235" s="6"/>
    </row>
    <row r="236" spans="1:28" s="1" customFormat="1" ht="26.4" x14ac:dyDescent="0.25">
      <c r="A236" s="57" t="str">
        <f t="shared" si="301"/>
        <v>E</v>
      </c>
      <c r="B236" s="54" t="s">
        <v>472</v>
      </c>
      <c r="C236" s="4" t="s">
        <v>473</v>
      </c>
      <c r="D236" s="24" t="s">
        <v>42</v>
      </c>
      <c r="E236" s="28"/>
      <c r="F236" s="30"/>
      <c r="H236" s="67">
        <f t="shared" si="336"/>
        <v>0</v>
      </c>
      <c r="I236" s="67">
        <f t="shared" si="337"/>
        <v>0</v>
      </c>
      <c r="J236" s="67">
        <f t="shared" si="338"/>
        <v>0</v>
      </c>
      <c r="K236" s="6"/>
      <c r="L236" s="103" t="s">
        <v>465</v>
      </c>
      <c r="M236" s="65">
        <v>3</v>
      </c>
      <c r="N236" s="103">
        <f t="shared" si="332"/>
        <v>77</v>
      </c>
      <c r="O236" s="103">
        <v>0.1</v>
      </c>
      <c r="P236" s="108">
        <f t="shared" si="299"/>
        <v>3.8961038961038961E-3</v>
      </c>
      <c r="Q236" s="66"/>
      <c r="R236" s="65">
        <v>3</v>
      </c>
      <c r="S236" s="65">
        <v>3</v>
      </c>
      <c r="T236" s="108">
        <f t="shared" si="315"/>
        <v>3.8961038961038961E-3</v>
      </c>
      <c r="U236" s="108">
        <f t="shared" si="316"/>
        <v>3.8961038961038961E-3</v>
      </c>
      <c r="V236" s="6"/>
      <c r="W236" s="64" t="str">
        <f t="shared" si="318"/>
        <v/>
      </c>
      <c r="X236" s="109" t="str">
        <f t="shared" ref="X236" si="341">IF(+R236&gt;1,+W236,"")</f>
        <v/>
      </c>
      <c r="Y236" s="109" t="str">
        <f t="shared" si="340"/>
        <v/>
      </c>
      <c r="Z236" s="6"/>
      <c r="AA236" s="6"/>
      <c r="AB236" s="6"/>
    </row>
    <row r="237" spans="1:28" s="1" customFormat="1" ht="26.4" x14ac:dyDescent="0.25">
      <c r="A237" s="57" t="str">
        <f t="shared" si="301"/>
        <v>E</v>
      </c>
      <c r="B237" s="54" t="s">
        <v>474</v>
      </c>
      <c r="C237" s="4" t="s">
        <v>475</v>
      </c>
      <c r="D237" s="24" t="s">
        <v>42</v>
      </c>
      <c r="E237" s="28"/>
      <c r="F237" s="30"/>
      <c r="H237" s="67">
        <f t="shared" si="336"/>
        <v>0</v>
      </c>
      <c r="I237" s="67">
        <f t="shared" si="337"/>
        <v>0</v>
      </c>
      <c r="J237" s="67">
        <f t="shared" si="338"/>
        <v>0</v>
      </c>
      <c r="K237" s="6"/>
      <c r="L237" s="103" t="s">
        <v>465</v>
      </c>
      <c r="M237" s="65">
        <v>3</v>
      </c>
      <c r="N237" s="103">
        <f t="shared" si="332"/>
        <v>77</v>
      </c>
      <c r="O237" s="103">
        <v>0.1</v>
      </c>
      <c r="P237" s="108">
        <f t="shared" si="299"/>
        <v>3.8961038961038961E-3</v>
      </c>
      <c r="Q237" s="66"/>
      <c r="R237" s="65">
        <v>3</v>
      </c>
      <c r="S237" s="65">
        <v>3</v>
      </c>
      <c r="T237" s="108">
        <f t="shared" si="315"/>
        <v>3.8961038961038961E-3</v>
      </c>
      <c r="U237" s="108">
        <f t="shared" si="316"/>
        <v>3.8961038961038961E-3</v>
      </c>
      <c r="V237" s="6"/>
      <c r="W237" s="64" t="str">
        <f t="shared" si="318"/>
        <v/>
      </c>
      <c r="X237" s="109" t="str">
        <f t="shared" ref="X237" si="342">IF(+R237&gt;1,+W237,"")</f>
        <v/>
      </c>
      <c r="Y237" s="109" t="str">
        <f t="shared" si="340"/>
        <v/>
      </c>
      <c r="Z237" s="6"/>
      <c r="AA237" s="6"/>
      <c r="AB237" s="6"/>
    </row>
    <row r="238" spans="1:28" s="1" customFormat="1" ht="18" hidden="1" x14ac:dyDescent="0.25">
      <c r="A238" s="57" t="str">
        <f t="shared" si="301"/>
        <v>E</v>
      </c>
      <c r="B238" s="55" t="s">
        <v>476</v>
      </c>
      <c r="C238" s="59" t="s">
        <v>477</v>
      </c>
      <c r="D238" s="24"/>
      <c r="E238" s="29"/>
      <c r="F238" s="58"/>
      <c r="G238" s="95"/>
      <c r="K238" s="6"/>
      <c r="L238" s="103" t="s">
        <v>465</v>
      </c>
      <c r="M238" s="65" t="s">
        <v>842</v>
      </c>
      <c r="N238" s="103" t="str">
        <f t="shared" si="332"/>
        <v/>
      </c>
      <c r="O238" s="103">
        <v>0.1</v>
      </c>
      <c r="P238" s="108" t="str">
        <f t="shared" si="299"/>
        <v/>
      </c>
      <c r="Q238" s="66"/>
      <c r="R238" s="65">
        <v>0</v>
      </c>
      <c r="S238" s="65">
        <v>0</v>
      </c>
      <c r="T238" s="108" t="str">
        <f t="shared" si="315"/>
        <v/>
      </c>
      <c r="U238" s="108" t="str">
        <f t="shared" si="316"/>
        <v/>
      </c>
      <c r="V238" s="6"/>
      <c r="W238" s="64" t="str">
        <f t="shared" si="318"/>
        <v/>
      </c>
      <c r="X238" s="109" t="str">
        <f t="shared" ref="X238:Y238" si="343">IF(+R238&gt;1,+W238,"")</f>
        <v/>
      </c>
      <c r="Y238" s="109" t="str">
        <f t="shared" si="343"/>
        <v/>
      </c>
      <c r="Z238" s="6"/>
      <c r="AA238" s="6"/>
      <c r="AB238" s="6"/>
    </row>
    <row r="239" spans="1:28" s="1" customFormat="1" ht="26.4" x14ac:dyDescent="0.25">
      <c r="A239" s="57" t="str">
        <f t="shared" si="301"/>
        <v>E</v>
      </c>
      <c r="B239" s="54" t="s">
        <v>478</v>
      </c>
      <c r="C239" s="4" t="s">
        <v>479</v>
      </c>
      <c r="D239" s="24" t="s">
        <v>42</v>
      </c>
      <c r="E239" s="28"/>
      <c r="F239" s="30"/>
      <c r="H239" s="67">
        <f>IF(+E239="Ska",1,0)</f>
        <v>0</v>
      </c>
      <c r="I239" s="67">
        <f>IF(+F239="Ja",1,0)</f>
        <v>0</v>
      </c>
      <c r="J239" s="67">
        <f t="shared" ref="J239" si="344">+H239-I239</f>
        <v>0</v>
      </c>
      <c r="K239" s="6"/>
      <c r="L239" s="103" t="s">
        <v>465</v>
      </c>
      <c r="M239" s="65">
        <v>5</v>
      </c>
      <c r="N239" s="103">
        <f t="shared" si="332"/>
        <v>77</v>
      </c>
      <c r="O239" s="103">
        <v>0.1</v>
      </c>
      <c r="P239" s="108">
        <f t="shared" si="299"/>
        <v>6.4935064935064931E-3</v>
      </c>
      <c r="Q239" s="66"/>
      <c r="R239" s="65">
        <v>0</v>
      </c>
      <c r="S239" s="65">
        <v>5</v>
      </c>
      <c r="T239" s="108" t="str">
        <f t="shared" si="315"/>
        <v/>
      </c>
      <c r="U239" s="108">
        <f t="shared" si="316"/>
        <v>6.4935064935064931E-3</v>
      </c>
      <c r="V239" s="6"/>
      <c r="W239" s="64" t="str">
        <f>IF(+E239="Ska",-P239,"")</f>
        <v/>
      </c>
      <c r="X239" s="109" t="str">
        <f t="shared" ref="X239" si="345">IF(+R239&gt;1,+W239,"")</f>
        <v/>
      </c>
      <c r="Y239" s="109" t="str">
        <f>IF(+S239&gt;1,+W239,"")</f>
        <v/>
      </c>
      <c r="Z239" s="6"/>
      <c r="AA239" s="6"/>
      <c r="AB239" s="6"/>
    </row>
    <row r="240" spans="1:28" s="1" customFormat="1" ht="25.5" hidden="1" x14ac:dyDescent="0.2">
      <c r="A240" s="57" t="str">
        <f t="shared" si="301"/>
        <v>E</v>
      </c>
      <c r="B240" s="54" t="s">
        <v>480</v>
      </c>
      <c r="C240" s="4" t="s">
        <v>481</v>
      </c>
      <c r="D240" s="24" t="s">
        <v>41</v>
      </c>
      <c r="E240" s="29"/>
      <c r="F240" s="58"/>
      <c r="G240" s="95"/>
      <c r="K240" s="6"/>
      <c r="L240" s="103" t="s">
        <v>465</v>
      </c>
      <c r="M240" s="65" t="s">
        <v>842</v>
      </c>
      <c r="N240" s="103" t="str">
        <f t="shared" si="332"/>
        <v/>
      </c>
      <c r="O240" s="103">
        <v>0.1</v>
      </c>
      <c r="P240" s="108" t="str">
        <f t="shared" si="299"/>
        <v/>
      </c>
      <c r="Q240" s="66"/>
      <c r="R240" s="65">
        <v>0</v>
      </c>
      <c r="S240" s="65">
        <v>0</v>
      </c>
      <c r="T240" s="108" t="str">
        <f t="shared" si="315"/>
        <v/>
      </c>
      <c r="U240" s="108" t="str">
        <f t="shared" si="316"/>
        <v/>
      </c>
      <c r="V240" s="6"/>
      <c r="W240" s="64" t="str">
        <f t="shared" si="318"/>
        <v/>
      </c>
      <c r="X240" s="109" t="str">
        <f t="shared" ref="X240:Y240" si="346">IF(+R240&gt;1,+W240,"")</f>
        <v/>
      </c>
      <c r="Y240" s="109" t="str">
        <f t="shared" si="346"/>
        <v/>
      </c>
      <c r="Z240" s="6"/>
      <c r="AA240" s="6"/>
      <c r="AB240" s="6"/>
    </row>
    <row r="241" spans="1:28" s="1" customFormat="1" ht="12.75" hidden="1" x14ac:dyDescent="0.2">
      <c r="A241" s="57" t="str">
        <f t="shared" si="301"/>
        <v>E</v>
      </c>
      <c r="B241" s="54" t="s">
        <v>482</v>
      </c>
      <c r="C241" s="4" t="s">
        <v>483</v>
      </c>
      <c r="D241" s="24" t="s">
        <v>41</v>
      </c>
      <c r="E241" s="29"/>
      <c r="F241" s="58"/>
      <c r="G241" s="95"/>
      <c r="K241" s="6"/>
      <c r="L241" s="103" t="s">
        <v>465</v>
      </c>
      <c r="M241" s="65" t="s">
        <v>842</v>
      </c>
      <c r="N241" s="103" t="str">
        <f t="shared" si="332"/>
        <v/>
      </c>
      <c r="O241" s="103">
        <v>0.1</v>
      </c>
      <c r="P241" s="108" t="str">
        <f t="shared" si="299"/>
        <v/>
      </c>
      <c r="Q241" s="66"/>
      <c r="R241" s="65">
        <v>0</v>
      </c>
      <c r="S241" s="65">
        <v>0</v>
      </c>
      <c r="T241" s="108" t="str">
        <f t="shared" si="315"/>
        <v/>
      </c>
      <c r="U241" s="108" t="str">
        <f t="shared" si="316"/>
        <v/>
      </c>
      <c r="V241" s="6"/>
      <c r="W241" s="64" t="str">
        <f t="shared" si="318"/>
        <v/>
      </c>
      <c r="X241" s="109" t="str">
        <f t="shared" ref="X241:Y241" si="347">IF(+R241&gt;1,+W241,"")</f>
        <v/>
      </c>
      <c r="Y241" s="109" t="str">
        <f t="shared" si="347"/>
        <v/>
      </c>
      <c r="Z241" s="6"/>
      <c r="AA241" s="6"/>
      <c r="AB241" s="6"/>
    </row>
    <row r="242" spans="1:28" s="8" customFormat="1" ht="17.399999999999999" x14ac:dyDescent="0.3">
      <c r="A242" s="57" t="str">
        <f t="shared" si="301"/>
        <v>E</v>
      </c>
      <c r="B242" s="54" t="s">
        <v>484</v>
      </c>
      <c r="C242" s="4" t="s">
        <v>485</v>
      </c>
      <c r="D242" s="24" t="s">
        <v>42</v>
      </c>
      <c r="E242" s="28"/>
      <c r="F242" s="30"/>
      <c r="G242" s="1"/>
      <c r="H242" s="67">
        <f t="shared" ref="H242:H243" si="348">IF(+E242="Ska",1,0)</f>
        <v>0</v>
      </c>
      <c r="I242" s="67">
        <f t="shared" ref="I242:I243" si="349">IF(+F242="Ja",1,0)</f>
        <v>0</v>
      </c>
      <c r="J242" s="67">
        <f t="shared" ref="J242:J243" si="350">+H242-I242</f>
        <v>0</v>
      </c>
      <c r="K242" s="27"/>
      <c r="L242" s="103" t="s">
        <v>465</v>
      </c>
      <c r="M242" s="65">
        <v>3</v>
      </c>
      <c r="N242" s="103">
        <f t="shared" si="332"/>
        <v>77</v>
      </c>
      <c r="O242" s="103">
        <v>0.1</v>
      </c>
      <c r="P242" s="108">
        <f t="shared" si="299"/>
        <v>3.8961038961038961E-3</v>
      </c>
      <c r="Q242" s="66"/>
      <c r="R242" s="65">
        <v>3</v>
      </c>
      <c r="S242" s="65">
        <v>3</v>
      </c>
      <c r="T242" s="108">
        <f t="shared" si="315"/>
        <v>3.8961038961038961E-3</v>
      </c>
      <c r="U242" s="108">
        <f t="shared" si="316"/>
        <v>3.8961038961038961E-3</v>
      </c>
      <c r="V242" s="27"/>
      <c r="W242" s="64" t="str">
        <f t="shared" si="318"/>
        <v/>
      </c>
      <c r="X242" s="109" t="str">
        <f t="shared" ref="X242" si="351">IF(+R242&gt;1,+W242,"")</f>
        <v/>
      </c>
      <c r="Y242" s="109" t="str">
        <f t="shared" ref="Y242:Y243" si="352">IF(+S242&gt;1,+W242,"")</f>
        <v/>
      </c>
      <c r="Z242" s="27"/>
      <c r="AA242" s="27"/>
      <c r="AB242" s="27"/>
    </row>
    <row r="243" spans="1:28" s="7" customFormat="1" ht="26.4" x14ac:dyDescent="0.25">
      <c r="A243" s="57" t="str">
        <f t="shared" si="301"/>
        <v>E</v>
      </c>
      <c r="B243" s="54" t="s">
        <v>486</v>
      </c>
      <c r="C243" s="4" t="s">
        <v>487</v>
      </c>
      <c r="D243" s="24" t="s">
        <v>42</v>
      </c>
      <c r="E243" s="28"/>
      <c r="F243" s="30"/>
      <c r="G243" s="1"/>
      <c r="H243" s="67">
        <f t="shared" si="348"/>
        <v>0</v>
      </c>
      <c r="I243" s="67">
        <f t="shared" si="349"/>
        <v>0</v>
      </c>
      <c r="J243" s="67">
        <f t="shared" si="350"/>
        <v>0</v>
      </c>
      <c r="K243" s="40"/>
      <c r="L243" s="103" t="s">
        <v>465</v>
      </c>
      <c r="M243" s="65">
        <v>3</v>
      </c>
      <c r="N243" s="103">
        <f t="shared" si="332"/>
        <v>77</v>
      </c>
      <c r="O243" s="103">
        <v>0.1</v>
      </c>
      <c r="P243" s="108">
        <f t="shared" si="299"/>
        <v>3.8961038961038961E-3</v>
      </c>
      <c r="Q243" s="66"/>
      <c r="R243" s="65">
        <v>3</v>
      </c>
      <c r="S243" s="65">
        <v>3</v>
      </c>
      <c r="T243" s="108">
        <f t="shared" si="315"/>
        <v>3.8961038961038961E-3</v>
      </c>
      <c r="U243" s="108">
        <f t="shared" si="316"/>
        <v>3.8961038961038961E-3</v>
      </c>
      <c r="V243" s="40"/>
      <c r="W243" s="64" t="str">
        <f t="shared" si="318"/>
        <v/>
      </c>
      <c r="X243" s="109" t="str">
        <f t="shared" ref="X243" si="353">IF(+R243&gt;1,+W243,"")</f>
        <v/>
      </c>
      <c r="Y243" s="109" t="str">
        <f t="shared" si="352"/>
        <v/>
      </c>
      <c r="Z243" s="40"/>
      <c r="AA243" s="40"/>
      <c r="AB243" s="40"/>
    </row>
    <row r="244" spans="1:28" s="1" customFormat="1" ht="25.5" hidden="1" x14ac:dyDescent="0.2">
      <c r="A244" s="57" t="str">
        <f t="shared" si="301"/>
        <v>E</v>
      </c>
      <c r="B244" s="54" t="s">
        <v>488</v>
      </c>
      <c r="C244" s="4" t="s">
        <v>489</v>
      </c>
      <c r="D244" s="24" t="s">
        <v>41</v>
      </c>
      <c r="E244" s="29"/>
      <c r="F244" s="58"/>
      <c r="G244" s="95"/>
      <c r="K244" s="6"/>
      <c r="L244" s="103" t="s">
        <v>465</v>
      </c>
      <c r="M244" s="65" t="s">
        <v>842</v>
      </c>
      <c r="N244" s="103" t="str">
        <f t="shared" si="332"/>
        <v/>
      </c>
      <c r="O244" s="103">
        <v>0.1</v>
      </c>
      <c r="P244" s="108" t="str">
        <f t="shared" si="299"/>
        <v/>
      </c>
      <c r="Q244" s="66"/>
      <c r="R244" s="65">
        <v>0</v>
      </c>
      <c r="S244" s="65">
        <v>0</v>
      </c>
      <c r="T244" s="108" t="str">
        <f t="shared" si="315"/>
        <v/>
      </c>
      <c r="U244" s="108" t="str">
        <f t="shared" si="316"/>
        <v/>
      </c>
      <c r="V244" s="6"/>
      <c r="W244" s="64" t="str">
        <f t="shared" si="318"/>
        <v/>
      </c>
      <c r="X244" s="109" t="str">
        <f t="shared" ref="X244:Y244" si="354">IF(+R244&gt;1,+W244,"")</f>
        <v/>
      </c>
      <c r="Y244" s="109" t="str">
        <f t="shared" si="354"/>
        <v/>
      </c>
      <c r="Z244" s="6"/>
      <c r="AA244" s="6"/>
      <c r="AB244" s="6"/>
    </row>
    <row r="245" spans="1:28" s="1" customFormat="1" ht="26.4" x14ac:dyDescent="0.25">
      <c r="A245" s="57" t="str">
        <f t="shared" si="301"/>
        <v>E</v>
      </c>
      <c r="B245" s="54" t="s">
        <v>490</v>
      </c>
      <c r="C245" s="4" t="s">
        <v>491</v>
      </c>
      <c r="D245" s="24" t="s">
        <v>42</v>
      </c>
      <c r="E245" s="28"/>
      <c r="F245" s="30"/>
      <c r="H245" s="67">
        <f t="shared" ref="H245:H250" si="355">IF(+E245="Ska",1,0)</f>
        <v>0</v>
      </c>
      <c r="I245" s="67">
        <f t="shared" ref="I245:I250" si="356">IF(+F245="Ja",1,0)</f>
        <v>0</v>
      </c>
      <c r="J245" s="67">
        <f t="shared" ref="J245:J250" si="357">+H245-I245</f>
        <v>0</v>
      </c>
      <c r="K245" s="6"/>
      <c r="L245" s="103" t="s">
        <v>465</v>
      </c>
      <c r="M245" s="65">
        <v>3</v>
      </c>
      <c r="N245" s="103">
        <f t="shared" si="332"/>
        <v>77</v>
      </c>
      <c r="O245" s="103">
        <v>0.1</v>
      </c>
      <c r="P245" s="108">
        <f t="shared" si="299"/>
        <v>3.8961038961038961E-3</v>
      </c>
      <c r="Q245" s="66"/>
      <c r="R245" s="65">
        <v>3</v>
      </c>
      <c r="S245" s="65">
        <v>3</v>
      </c>
      <c r="T245" s="108">
        <f t="shared" si="315"/>
        <v>3.8961038961038961E-3</v>
      </c>
      <c r="U245" s="108">
        <f t="shared" si="316"/>
        <v>3.8961038961038961E-3</v>
      </c>
      <c r="V245" s="6"/>
      <c r="W245" s="64" t="str">
        <f t="shared" si="318"/>
        <v/>
      </c>
      <c r="X245" s="109" t="str">
        <f t="shared" ref="X245" si="358">IF(+R245&gt;1,+W245,"")</f>
        <v/>
      </c>
      <c r="Y245" s="109" t="str">
        <f t="shared" ref="Y245:Y250" si="359">IF(+S245&gt;1,+W245,"")</f>
        <v/>
      </c>
      <c r="Z245" s="6"/>
      <c r="AA245" s="6"/>
      <c r="AB245" s="6"/>
    </row>
    <row r="246" spans="1:28" s="1" customFormat="1" x14ac:dyDescent="0.25">
      <c r="A246" s="57" t="str">
        <f t="shared" si="301"/>
        <v>E</v>
      </c>
      <c r="B246" s="54" t="s">
        <v>492</v>
      </c>
      <c r="C246" s="4" t="s">
        <v>493</v>
      </c>
      <c r="D246" s="24" t="s">
        <v>42</v>
      </c>
      <c r="E246" s="28"/>
      <c r="F246" s="30"/>
      <c r="H246" s="67">
        <f t="shared" si="355"/>
        <v>0</v>
      </c>
      <c r="I246" s="67">
        <f t="shared" si="356"/>
        <v>0</v>
      </c>
      <c r="J246" s="67">
        <f t="shared" si="357"/>
        <v>0</v>
      </c>
      <c r="K246" s="6"/>
      <c r="L246" s="103" t="s">
        <v>465</v>
      </c>
      <c r="M246" s="65">
        <v>3</v>
      </c>
      <c r="N246" s="103">
        <f t="shared" si="332"/>
        <v>77</v>
      </c>
      <c r="O246" s="103">
        <v>0.1</v>
      </c>
      <c r="P246" s="108">
        <f t="shared" si="299"/>
        <v>3.8961038961038961E-3</v>
      </c>
      <c r="Q246" s="66"/>
      <c r="R246" s="65">
        <v>3</v>
      </c>
      <c r="S246" s="65">
        <v>3</v>
      </c>
      <c r="T246" s="108">
        <f t="shared" si="315"/>
        <v>3.8961038961038961E-3</v>
      </c>
      <c r="U246" s="108">
        <f t="shared" si="316"/>
        <v>3.8961038961038961E-3</v>
      </c>
      <c r="V246" s="6"/>
      <c r="W246" s="64" t="str">
        <f t="shared" si="318"/>
        <v/>
      </c>
      <c r="X246" s="109" t="str">
        <f t="shared" ref="X246" si="360">IF(+R246&gt;1,+W246,"")</f>
        <v/>
      </c>
      <c r="Y246" s="109" t="str">
        <f t="shared" si="359"/>
        <v/>
      </c>
      <c r="Z246" s="6"/>
      <c r="AA246" s="6"/>
      <c r="AB246" s="6"/>
    </row>
    <row r="247" spans="1:28" s="1" customFormat="1" ht="26.4" x14ac:dyDescent="0.25">
      <c r="A247" s="57" t="str">
        <f t="shared" si="301"/>
        <v>E</v>
      </c>
      <c r="B247" s="54" t="s">
        <v>494</v>
      </c>
      <c r="C247" s="4" t="s">
        <v>495</v>
      </c>
      <c r="D247" s="24" t="s">
        <v>42</v>
      </c>
      <c r="E247" s="28"/>
      <c r="F247" s="30"/>
      <c r="H247" s="67">
        <f t="shared" si="355"/>
        <v>0</v>
      </c>
      <c r="I247" s="67">
        <f t="shared" si="356"/>
        <v>0</v>
      </c>
      <c r="J247" s="67">
        <f t="shared" si="357"/>
        <v>0</v>
      </c>
      <c r="K247" s="6"/>
      <c r="L247" s="103" t="s">
        <v>465</v>
      </c>
      <c r="M247" s="65">
        <v>3</v>
      </c>
      <c r="N247" s="103">
        <f t="shared" si="332"/>
        <v>77</v>
      </c>
      <c r="O247" s="103">
        <v>0.1</v>
      </c>
      <c r="P247" s="108">
        <f t="shared" si="299"/>
        <v>3.8961038961038961E-3</v>
      </c>
      <c r="Q247" s="66"/>
      <c r="R247" s="65">
        <v>3</v>
      </c>
      <c r="S247" s="65">
        <v>3</v>
      </c>
      <c r="T247" s="108">
        <f t="shared" si="315"/>
        <v>3.8961038961038961E-3</v>
      </c>
      <c r="U247" s="108">
        <f t="shared" si="316"/>
        <v>3.8961038961038961E-3</v>
      </c>
      <c r="V247" s="6"/>
      <c r="W247" s="64" t="str">
        <f t="shared" si="318"/>
        <v/>
      </c>
      <c r="X247" s="109" t="str">
        <f t="shared" ref="X247" si="361">IF(+R247&gt;1,+W247,"")</f>
        <v/>
      </c>
      <c r="Y247" s="109" t="str">
        <f t="shared" si="359"/>
        <v/>
      </c>
      <c r="Z247" s="6"/>
      <c r="AA247" s="6"/>
      <c r="AB247" s="6"/>
    </row>
    <row r="248" spans="1:28" s="1" customFormat="1" ht="26.4" x14ac:dyDescent="0.25">
      <c r="A248" s="57" t="str">
        <f t="shared" si="301"/>
        <v>E</v>
      </c>
      <c r="B248" s="54" t="s">
        <v>496</v>
      </c>
      <c r="C248" s="4" t="s">
        <v>497</v>
      </c>
      <c r="D248" s="24" t="s">
        <v>42</v>
      </c>
      <c r="E248" s="28"/>
      <c r="F248" s="30"/>
      <c r="H248" s="67">
        <f t="shared" si="355"/>
        <v>0</v>
      </c>
      <c r="I248" s="67">
        <f t="shared" si="356"/>
        <v>0</v>
      </c>
      <c r="J248" s="67">
        <f t="shared" si="357"/>
        <v>0</v>
      </c>
      <c r="K248" s="6"/>
      <c r="L248" s="103" t="s">
        <v>465</v>
      </c>
      <c r="M248" s="65">
        <v>3</v>
      </c>
      <c r="N248" s="103">
        <f t="shared" si="332"/>
        <v>77</v>
      </c>
      <c r="O248" s="103">
        <v>0.1</v>
      </c>
      <c r="P248" s="108">
        <f t="shared" si="299"/>
        <v>3.8961038961038961E-3</v>
      </c>
      <c r="Q248" s="66"/>
      <c r="R248" s="65">
        <v>3</v>
      </c>
      <c r="S248" s="65">
        <v>3</v>
      </c>
      <c r="T248" s="108">
        <f t="shared" si="315"/>
        <v>3.8961038961038961E-3</v>
      </c>
      <c r="U248" s="108">
        <f t="shared" si="316"/>
        <v>3.8961038961038961E-3</v>
      </c>
      <c r="V248" s="6"/>
      <c r="W248" s="64" t="str">
        <f t="shared" si="318"/>
        <v/>
      </c>
      <c r="X248" s="109" t="str">
        <f t="shared" ref="X248" si="362">IF(+R248&gt;1,+W248,"")</f>
        <v/>
      </c>
      <c r="Y248" s="109" t="str">
        <f t="shared" si="359"/>
        <v/>
      </c>
      <c r="Z248" s="6"/>
      <c r="AA248" s="6"/>
      <c r="AB248" s="6"/>
    </row>
    <row r="249" spans="1:28" s="1" customFormat="1" x14ac:dyDescent="0.25">
      <c r="A249" s="57" t="str">
        <f t="shared" si="301"/>
        <v>E</v>
      </c>
      <c r="B249" s="54" t="s">
        <v>498</v>
      </c>
      <c r="C249" s="4" t="s">
        <v>499</v>
      </c>
      <c r="D249" s="24" t="s">
        <v>42</v>
      </c>
      <c r="E249" s="28"/>
      <c r="F249" s="30"/>
      <c r="H249" s="67">
        <f t="shared" si="355"/>
        <v>0</v>
      </c>
      <c r="I249" s="67">
        <f t="shared" si="356"/>
        <v>0</v>
      </c>
      <c r="J249" s="67">
        <f t="shared" si="357"/>
        <v>0</v>
      </c>
      <c r="K249" s="6"/>
      <c r="L249" s="103" t="s">
        <v>465</v>
      </c>
      <c r="M249" s="65">
        <v>3</v>
      </c>
      <c r="N249" s="103">
        <f t="shared" si="332"/>
        <v>77</v>
      </c>
      <c r="O249" s="103">
        <v>0.1</v>
      </c>
      <c r="P249" s="108">
        <f t="shared" si="299"/>
        <v>3.8961038961038961E-3</v>
      </c>
      <c r="Q249" s="66"/>
      <c r="R249" s="65">
        <v>3</v>
      </c>
      <c r="S249" s="65">
        <v>0</v>
      </c>
      <c r="T249" s="108">
        <f t="shared" si="315"/>
        <v>3.8961038961038961E-3</v>
      </c>
      <c r="U249" s="108" t="str">
        <f t="shared" si="316"/>
        <v/>
      </c>
      <c r="V249" s="6"/>
      <c r="W249" s="64" t="str">
        <f t="shared" si="318"/>
        <v/>
      </c>
      <c r="X249" s="109" t="str">
        <f t="shared" ref="X249" si="363">IF(+R249&gt;1,+W249,"")</f>
        <v/>
      </c>
      <c r="Y249" s="109" t="str">
        <f t="shared" si="359"/>
        <v/>
      </c>
      <c r="Z249" s="6"/>
      <c r="AA249" s="6"/>
      <c r="AB249" s="6"/>
    </row>
    <row r="250" spans="1:28" s="1" customFormat="1" ht="26.4" x14ac:dyDescent="0.25">
      <c r="A250" s="57" t="str">
        <f t="shared" si="301"/>
        <v>E</v>
      </c>
      <c r="B250" s="54" t="s">
        <v>500</v>
      </c>
      <c r="C250" s="4" t="s">
        <v>501</v>
      </c>
      <c r="D250" s="24" t="s">
        <v>42</v>
      </c>
      <c r="E250" s="28"/>
      <c r="F250" s="30"/>
      <c r="H250" s="67">
        <f t="shared" si="355"/>
        <v>0</v>
      </c>
      <c r="I250" s="67">
        <f t="shared" si="356"/>
        <v>0</v>
      </c>
      <c r="J250" s="67">
        <f t="shared" si="357"/>
        <v>0</v>
      </c>
      <c r="K250" s="6"/>
      <c r="L250" s="103" t="s">
        <v>465</v>
      </c>
      <c r="M250" s="65">
        <v>3</v>
      </c>
      <c r="N250" s="103">
        <f t="shared" si="332"/>
        <v>77</v>
      </c>
      <c r="O250" s="103">
        <v>0.1</v>
      </c>
      <c r="P250" s="108">
        <f t="shared" si="299"/>
        <v>3.8961038961038961E-3</v>
      </c>
      <c r="Q250" s="66"/>
      <c r="R250" s="65">
        <v>3</v>
      </c>
      <c r="S250" s="65">
        <v>3</v>
      </c>
      <c r="T250" s="108">
        <f t="shared" si="315"/>
        <v>3.8961038961038961E-3</v>
      </c>
      <c r="U250" s="108">
        <f t="shared" si="316"/>
        <v>3.8961038961038961E-3</v>
      </c>
      <c r="V250" s="6"/>
      <c r="W250" s="64" t="str">
        <f t="shared" si="318"/>
        <v/>
      </c>
      <c r="X250" s="109" t="str">
        <f t="shared" ref="X250" si="364">IF(+R250&gt;1,+W250,"")</f>
        <v/>
      </c>
      <c r="Y250" s="109" t="str">
        <f t="shared" si="359"/>
        <v/>
      </c>
      <c r="Z250" s="6"/>
      <c r="AA250" s="6"/>
      <c r="AB250" s="6"/>
    </row>
    <row r="251" spans="1:28" s="1" customFormat="1" ht="25.5" hidden="1" x14ac:dyDescent="0.2">
      <c r="A251" s="57" t="str">
        <f t="shared" si="301"/>
        <v>E</v>
      </c>
      <c r="B251" s="54" t="s">
        <v>502</v>
      </c>
      <c r="C251" s="4" t="s">
        <v>503</v>
      </c>
      <c r="D251" s="24" t="s">
        <v>41</v>
      </c>
      <c r="E251" s="29"/>
      <c r="F251" s="58"/>
      <c r="G251" s="95"/>
      <c r="K251" s="6"/>
      <c r="L251" s="103" t="s">
        <v>465</v>
      </c>
      <c r="M251" s="65" t="s">
        <v>842</v>
      </c>
      <c r="N251" s="103" t="str">
        <f t="shared" si="332"/>
        <v/>
      </c>
      <c r="O251" s="103">
        <v>0.1</v>
      </c>
      <c r="P251" s="108" t="str">
        <f t="shared" si="299"/>
        <v/>
      </c>
      <c r="Q251" s="66"/>
      <c r="R251" s="65">
        <v>0</v>
      </c>
      <c r="S251" s="65">
        <v>0</v>
      </c>
      <c r="T251" s="108" t="str">
        <f t="shared" si="315"/>
        <v/>
      </c>
      <c r="U251" s="108" t="str">
        <f t="shared" si="316"/>
        <v/>
      </c>
      <c r="V251" s="6"/>
      <c r="W251" s="64" t="str">
        <f t="shared" si="318"/>
        <v/>
      </c>
      <c r="X251" s="109" t="str">
        <f t="shared" ref="X251:Y251" si="365">IF(+R251&gt;1,+W251,"")</f>
        <v/>
      </c>
      <c r="Y251" s="109" t="str">
        <f t="shared" si="365"/>
        <v/>
      </c>
      <c r="Z251" s="6"/>
      <c r="AA251" s="6"/>
      <c r="AB251" s="6"/>
    </row>
    <row r="252" spans="1:28" s="1" customFormat="1" ht="12.75" hidden="1" x14ac:dyDescent="0.2">
      <c r="A252" s="57" t="str">
        <f t="shared" si="301"/>
        <v>E</v>
      </c>
      <c r="B252" s="54" t="s">
        <v>504</v>
      </c>
      <c r="C252" s="4" t="s">
        <v>505</v>
      </c>
      <c r="D252" s="24" t="s">
        <v>41</v>
      </c>
      <c r="E252" s="29"/>
      <c r="F252" s="58"/>
      <c r="G252" s="95"/>
      <c r="K252" s="6"/>
      <c r="L252" s="103" t="s">
        <v>465</v>
      </c>
      <c r="M252" s="65" t="s">
        <v>842</v>
      </c>
      <c r="N252" s="103" t="str">
        <f t="shared" si="332"/>
        <v/>
      </c>
      <c r="O252" s="103">
        <v>0.1</v>
      </c>
      <c r="P252" s="108" t="str">
        <f t="shared" si="299"/>
        <v/>
      </c>
      <c r="Q252" s="66"/>
      <c r="R252" s="65">
        <v>0</v>
      </c>
      <c r="S252" s="65">
        <v>0</v>
      </c>
      <c r="T252" s="108" t="str">
        <f t="shared" si="315"/>
        <v/>
      </c>
      <c r="U252" s="108" t="str">
        <f t="shared" si="316"/>
        <v/>
      </c>
      <c r="V252" s="6"/>
      <c r="W252" s="64" t="str">
        <f t="shared" si="318"/>
        <v/>
      </c>
      <c r="X252" s="109" t="str">
        <f t="shared" ref="X252:Y252" si="366">IF(+R252&gt;1,+W252,"")</f>
        <v/>
      </c>
      <c r="Y252" s="109" t="str">
        <f t="shared" si="366"/>
        <v/>
      </c>
      <c r="Z252" s="6"/>
      <c r="AA252" s="6"/>
      <c r="AB252" s="6"/>
    </row>
    <row r="253" spans="1:28" s="1" customFormat="1" ht="26.4" x14ac:dyDescent="0.25">
      <c r="A253" s="57" t="str">
        <f t="shared" si="301"/>
        <v>E</v>
      </c>
      <c r="B253" s="54" t="s">
        <v>506</v>
      </c>
      <c r="C253" s="4" t="s">
        <v>507</v>
      </c>
      <c r="D253" s="24" t="s">
        <v>42</v>
      </c>
      <c r="E253" s="28"/>
      <c r="F253" s="30"/>
      <c r="H253" s="67">
        <f>IF(+E253="Ska",1,0)</f>
        <v>0</v>
      </c>
      <c r="I253" s="67">
        <f>IF(+F253="Ja",1,0)</f>
        <v>0</v>
      </c>
      <c r="J253" s="67">
        <f t="shared" ref="J253" si="367">+H253-I253</f>
        <v>0</v>
      </c>
      <c r="K253" s="6"/>
      <c r="L253" s="103" t="s">
        <v>465</v>
      </c>
      <c r="M253" s="65">
        <v>3</v>
      </c>
      <c r="N253" s="103">
        <f t="shared" si="332"/>
        <v>77</v>
      </c>
      <c r="O253" s="103">
        <v>0.1</v>
      </c>
      <c r="P253" s="108">
        <f t="shared" si="299"/>
        <v>3.8961038961038961E-3</v>
      </c>
      <c r="Q253" s="66"/>
      <c r="R253" s="65">
        <v>3</v>
      </c>
      <c r="S253" s="65">
        <v>0</v>
      </c>
      <c r="T253" s="108">
        <f t="shared" si="315"/>
        <v>3.8961038961038961E-3</v>
      </c>
      <c r="U253" s="108" t="str">
        <f t="shared" si="316"/>
        <v/>
      </c>
      <c r="V253" s="6"/>
      <c r="W253" s="64" t="str">
        <f>IF(+E253="Ska",-P253,"")</f>
        <v/>
      </c>
      <c r="X253" s="109" t="str">
        <f t="shared" ref="X253" si="368">IF(+R253&gt;1,+W253,"")</f>
        <v/>
      </c>
      <c r="Y253" s="109" t="str">
        <f>IF(+S253&gt;1,+W253,"")</f>
        <v/>
      </c>
      <c r="Z253" s="6"/>
      <c r="AA253" s="6"/>
      <c r="AB253" s="6"/>
    </row>
    <row r="254" spans="1:28" s="1" customFormat="1" ht="18" hidden="1" x14ac:dyDescent="0.25">
      <c r="A254" s="57" t="str">
        <f t="shared" si="301"/>
        <v>E</v>
      </c>
      <c r="B254" s="55" t="s">
        <v>508</v>
      </c>
      <c r="C254" s="59" t="s">
        <v>509</v>
      </c>
      <c r="D254" s="24"/>
      <c r="E254" s="29"/>
      <c r="F254" s="58"/>
      <c r="G254" s="95"/>
      <c r="K254" s="6"/>
      <c r="L254" s="103" t="s">
        <v>465</v>
      </c>
      <c r="M254" s="65" t="s">
        <v>842</v>
      </c>
      <c r="N254" s="103" t="str">
        <f t="shared" si="332"/>
        <v/>
      </c>
      <c r="O254" s="103">
        <v>0.1</v>
      </c>
      <c r="P254" s="108" t="str">
        <f t="shared" si="299"/>
        <v/>
      </c>
      <c r="Q254" s="66"/>
      <c r="R254" s="65">
        <v>0</v>
      </c>
      <c r="S254" s="65">
        <v>0</v>
      </c>
      <c r="T254" s="108" t="str">
        <f t="shared" si="315"/>
        <v/>
      </c>
      <c r="U254" s="108" t="str">
        <f t="shared" si="316"/>
        <v/>
      </c>
      <c r="V254" s="6"/>
      <c r="W254" s="64" t="str">
        <f t="shared" si="318"/>
        <v/>
      </c>
      <c r="X254" s="109" t="str">
        <f t="shared" ref="X254:Y254" si="369">IF(+R254&gt;1,+W254,"")</f>
        <v/>
      </c>
      <c r="Y254" s="109" t="str">
        <f t="shared" si="369"/>
        <v/>
      </c>
      <c r="Z254" s="6"/>
      <c r="AA254" s="6"/>
      <c r="AB254" s="6"/>
    </row>
    <row r="255" spans="1:28" s="1" customFormat="1" x14ac:dyDescent="0.25">
      <c r="A255" s="57" t="str">
        <f t="shared" si="301"/>
        <v>E</v>
      </c>
      <c r="B255" s="54" t="s">
        <v>510</v>
      </c>
      <c r="C255" s="4" t="s">
        <v>511</v>
      </c>
      <c r="D255" s="24" t="s">
        <v>42</v>
      </c>
      <c r="E255" s="28"/>
      <c r="F255" s="30"/>
      <c r="H255" s="67">
        <f t="shared" ref="H255:H256" si="370">IF(+E255="Ska",1,0)</f>
        <v>0</v>
      </c>
      <c r="I255" s="67">
        <f t="shared" ref="I255:I256" si="371">IF(+F255="Ja",1,0)</f>
        <v>0</v>
      </c>
      <c r="J255" s="67">
        <f t="shared" ref="J255:J256" si="372">+H255-I255</f>
        <v>0</v>
      </c>
      <c r="K255" s="6"/>
      <c r="L255" s="103" t="s">
        <v>465</v>
      </c>
      <c r="M255" s="65">
        <v>3</v>
      </c>
      <c r="N255" s="103">
        <f t="shared" si="332"/>
        <v>77</v>
      </c>
      <c r="O255" s="103">
        <v>0.1</v>
      </c>
      <c r="P255" s="108">
        <f t="shared" si="299"/>
        <v>3.8961038961038961E-3</v>
      </c>
      <c r="Q255" s="66"/>
      <c r="R255" s="65">
        <v>3</v>
      </c>
      <c r="S255" s="65">
        <v>3</v>
      </c>
      <c r="T255" s="108">
        <f t="shared" si="315"/>
        <v>3.8961038961038961E-3</v>
      </c>
      <c r="U255" s="108">
        <f t="shared" si="316"/>
        <v>3.8961038961038961E-3</v>
      </c>
      <c r="V255" s="6"/>
      <c r="W255" s="64" t="str">
        <f t="shared" si="318"/>
        <v/>
      </c>
      <c r="X255" s="109" t="str">
        <f t="shared" ref="X255" si="373">IF(+R255&gt;1,+W255,"")</f>
        <v/>
      </c>
      <c r="Y255" s="109" t="str">
        <f t="shared" ref="Y255:Y256" si="374">IF(+S255&gt;1,+W255,"")</f>
        <v/>
      </c>
      <c r="Z255" s="6"/>
      <c r="AA255" s="6"/>
      <c r="AB255" s="6"/>
    </row>
    <row r="256" spans="1:28" s="1" customFormat="1" x14ac:dyDescent="0.25">
      <c r="A256" s="57" t="str">
        <f t="shared" si="301"/>
        <v>E</v>
      </c>
      <c r="B256" s="54" t="s">
        <v>512</v>
      </c>
      <c r="C256" s="4" t="s">
        <v>513</v>
      </c>
      <c r="D256" s="24" t="s">
        <v>42</v>
      </c>
      <c r="E256" s="28"/>
      <c r="F256" s="30"/>
      <c r="H256" s="67">
        <f t="shared" si="370"/>
        <v>0</v>
      </c>
      <c r="I256" s="67">
        <f t="shared" si="371"/>
        <v>0</v>
      </c>
      <c r="J256" s="67">
        <f t="shared" si="372"/>
        <v>0</v>
      </c>
      <c r="K256" s="6"/>
      <c r="L256" s="103" t="s">
        <v>465</v>
      </c>
      <c r="M256" s="65">
        <v>5</v>
      </c>
      <c r="N256" s="103">
        <f t="shared" si="332"/>
        <v>77</v>
      </c>
      <c r="O256" s="103">
        <v>0.1</v>
      </c>
      <c r="P256" s="108">
        <f t="shared" si="299"/>
        <v>6.4935064935064931E-3</v>
      </c>
      <c r="Q256" s="66"/>
      <c r="R256" s="65">
        <v>5</v>
      </c>
      <c r="S256" s="65">
        <v>5</v>
      </c>
      <c r="T256" s="108">
        <f t="shared" si="315"/>
        <v>6.4935064935064931E-3</v>
      </c>
      <c r="U256" s="108">
        <f t="shared" si="316"/>
        <v>6.4935064935064931E-3</v>
      </c>
      <c r="V256" s="6"/>
      <c r="W256" s="64" t="str">
        <f t="shared" si="318"/>
        <v/>
      </c>
      <c r="X256" s="109" t="str">
        <f t="shared" ref="X256" si="375">IF(+R256&gt;1,+W256,"")</f>
        <v/>
      </c>
      <c r="Y256" s="109" t="str">
        <f t="shared" si="374"/>
        <v/>
      </c>
      <c r="Z256" s="6"/>
      <c r="AA256" s="6"/>
      <c r="AB256" s="6"/>
    </row>
    <row r="257" spans="1:28" s="1" customFormat="1" ht="25.5" hidden="1" x14ac:dyDescent="0.2">
      <c r="A257" s="57" t="str">
        <f t="shared" si="301"/>
        <v>E</v>
      </c>
      <c r="B257" s="54" t="s">
        <v>514</v>
      </c>
      <c r="C257" s="4" t="s">
        <v>515</v>
      </c>
      <c r="D257" s="24" t="s">
        <v>41</v>
      </c>
      <c r="E257" s="29"/>
      <c r="F257" s="58"/>
      <c r="G257" s="95"/>
      <c r="K257" s="6"/>
      <c r="L257" s="103" t="s">
        <v>465</v>
      </c>
      <c r="M257" s="65" t="s">
        <v>842</v>
      </c>
      <c r="N257" s="103" t="str">
        <f t="shared" si="332"/>
        <v/>
      </c>
      <c r="O257" s="103">
        <v>0.1</v>
      </c>
      <c r="P257" s="108" t="str">
        <f t="shared" si="299"/>
        <v/>
      </c>
      <c r="Q257" s="66"/>
      <c r="R257" s="65">
        <v>0</v>
      </c>
      <c r="S257" s="65">
        <v>0</v>
      </c>
      <c r="T257" s="108" t="str">
        <f t="shared" si="315"/>
        <v/>
      </c>
      <c r="U257" s="108" t="str">
        <f t="shared" si="316"/>
        <v/>
      </c>
      <c r="V257" s="6"/>
      <c r="W257" s="64" t="str">
        <f t="shared" si="318"/>
        <v/>
      </c>
      <c r="X257" s="109" t="str">
        <f t="shared" ref="X257:Y257" si="376">IF(+R257&gt;1,+W257,"")</f>
        <v/>
      </c>
      <c r="Y257" s="109" t="str">
        <f t="shared" si="376"/>
        <v/>
      </c>
      <c r="Z257" s="6"/>
      <c r="AA257" s="6"/>
      <c r="AB257" s="6"/>
    </row>
    <row r="258" spans="1:28" s="7" customFormat="1" ht="18" hidden="1" x14ac:dyDescent="0.25">
      <c r="A258" s="57" t="str">
        <f t="shared" si="301"/>
        <v>E</v>
      </c>
      <c r="B258" s="55" t="s">
        <v>516</v>
      </c>
      <c r="C258" s="59" t="s">
        <v>517</v>
      </c>
      <c r="D258" s="24"/>
      <c r="E258" s="29"/>
      <c r="F258" s="58"/>
      <c r="G258" s="98"/>
      <c r="H258" s="1"/>
      <c r="I258" s="1"/>
      <c r="J258" s="1"/>
      <c r="K258" s="40"/>
      <c r="L258" s="103" t="s">
        <v>465</v>
      </c>
      <c r="M258" s="65" t="s">
        <v>842</v>
      </c>
      <c r="N258" s="103" t="str">
        <f t="shared" si="332"/>
        <v/>
      </c>
      <c r="O258" s="103">
        <v>0.1</v>
      </c>
      <c r="P258" s="108" t="str">
        <f t="shared" si="299"/>
        <v/>
      </c>
      <c r="Q258" s="66"/>
      <c r="R258" s="65">
        <v>0</v>
      </c>
      <c r="S258" s="65">
        <v>0</v>
      </c>
      <c r="T258" s="108" t="str">
        <f t="shared" si="315"/>
        <v/>
      </c>
      <c r="U258" s="108" t="str">
        <f t="shared" si="316"/>
        <v/>
      </c>
      <c r="V258" s="40"/>
      <c r="W258" s="64" t="str">
        <f t="shared" si="318"/>
        <v/>
      </c>
      <c r="X258" s="109" t="str">
        <f t="shared" ref="X258:Y258" si="377">IF(+R258&gt;1,+W258,"")</f>
        <v/>
      </c>
      <c r="Y258" s="109" t="str">
        <f t="shared" si="377"/>
        <v/>
      </c>
      <c r="Z258" s="40"/>
      <c r="AA258" s="40"/>
      <c r="AB258" s="40"/>
    </row>
    <row r="259" spans="1:28" s="1" customFormat="1" ht="26.4" x14ac:dyDescent="0.25">
      <c r="A259" s="57" t="str">
        <f t="shared" si="301"/>
        <v>E</v>
      </c>
      <c r="B259" s="54" t="s">
        <v>518</v>
      </c>
      <c r="C259" s="4" t="s">
        <v>519</v>
      </c>
      <c r="D259" s="24" t="s">
        <v>42</v>
      </c>
      <c r="E259" s="28"/>
      <c r="F259" s="30"/>
      <c r="H259" s="67">
        <f t="shared" ref="H259:H260" si="378">IF(+E259="Ska",1,0)</f>
        <v>0</v>
      </c>
      <c r="I259" s="67">
        <f t="shared" ref="I259:I260" si="379">IF(+F259="Ja",1,0)</f>
        <v>0</v>
      </c>
      <c r="J259" s="67">
        <f t="shared" ref="J259:J260" si="380">+H259-I259</f>
        <v>0</v>
      </c>
      <c r="K259" s="6"/>
      <c r="L259" s="103" t="s">
        <v>465</v>
      </c>
      <c r="M259" s="65">
        <v>3</v>
      </c>
      <c r="N259" s="103">
        <f t="shared" si="332"/>
        <v>77</v>
      </c>
      <c r="O259" s="103">
        <v>0.1</v>
      </c>
      <c r="P259" s="108">
        <f t="shared" si="299"/>
        <v>3.8961038961038961E-3</v>
      </c>
      <c r="Q259" s="66"/>
      <c r="R259" s="65">
        <v>3</v>
      </c>
      <c r="S259" s="65">
        <v>3</v>
      </c>
      <c r="T259" s="108">
        <f t="shared" si="315"/>
        <v>3.8961038961038961E-3</v>
      </c>
      <c r="U259" s="108">
        <f t="shared" si="316"/>
        <v>3.8961038961038961E-3</v>
      </c>
      <c r="V259" s="6"/>
      <c r="W259" s="64" t="str">
        <f t="shared" si="318"/>
        <v/>
      </c>
      <c r="X259" s="109" t="str">
        <f t="shared" ref="X259" si="381">IF(+R259&gt;1,+W259,"")</f>
        <v/>
      </c>
      <c r="Y259" s="109" t="str">
        <f t="shared" ref="Y259:Y260" si="382">IF(+S259&gt;1,+W259,"")</f>
        <v/>
      </c>
      <c r="Z259" s="6"/>
      <c r="AA259" s="6"/>
      <c r="AB259" s="6"/>
    </row>
    <row r="260" spans="1:28" s="1" customFormat="1" x14ac:dyDescent="0.25">
      <c r="A260" s="57" t="str">
        <f t="shared" si="301"/>
        <v>E</v>
      </c>
      <c r="B260" s="54" t="s">
        <v>520</v>
      </c>
      <c r="C260" s="4" t="s">
        <v>521</v>
      </c>
      <c r="D260" s="24" t="s">
        <v>42</v>
      </c>
      <c r="E260" s="28"/>
      <c r="F260" s="30"/>
      <c r="H260" s="67">
        <f t="shared" si="378"/>
        <v>0</v>
      </c>
      <c r="I260" s="67">
        <f t="shared" si="379"/>
        <v>0</v>
      </c>
      <c r="J260" s="67">
        <f t="shared" si="380"/>
        <v>0</v>
      </c>
      <c r="K260" s="6"/>
      <c r="L260" s="103" t="s">
        <v>465</v>
      </c>
      <c r="M260" s="65">
        <v>5</v>
      </c>
      <c r="N260" s="103">
        <f t="shared" si="332"/>
        <v>77</v>
      </c>
      <c r="O260" s="103">
        <v>0.1</v>
      </c>
      <c r="P260" s="108">
        <f t="shared" si="299"/>
        <v>6.4935064935064931E-3</v>
      </c>
      <c r="Q260" s="66"/>
      <c r="R260" s="65">
        <v>5</v>
      </c>
      <c r="S260" s="65">
        <v>0</v>
      </c>
      <c r="T260" s="108">
        <f t="shared" si="315"/>
        <v>6.4935064935064931E-3</v>
      </c>
      <c r="U260" s="108" t="str">
        <f t="shared" si="316"/>
        <v/>
      </c>
      <c r="V260" s="6"/>
      <c r="W260" s="64" t="str">
        <f t="shared" si="318"/>
        <v/>
      </c>
      <c r="X260" s="109" t="str">
        <f t="shared" ref="X260" si="383">IF(+R260&gt;1,+W260,"")</f>
        <v/>
      </c>
      <c r="Y260" s="109" t="str">
        <f t="shared" si="382"/>
        <v/>
      </c>
      <c r="Z260" s="6"/>
      <c r="AA260" s="6"/>
      <c r="AB260" s="6"/>
    </row>
    <row r="261" spans="1:28" s="1" customFormat="1" ht="51" hidden="1" x14ac:dyDescent="0.2">
      <c r="A261" s="57" t="str">
        <f t="shared" si="301"/>
        <v>E</v>
      </c>
      <c r="B261" s="54" t="s">
        <v>522</v>
      </c>
      <c r="C261" s="4" t="s">
        <v>523</v>
      </c>
      <c r="D261" s="24" t="s">
        <v>41</v>
      </c>
      <c r="E261" s="29"/>
      <c r="F261" s="58"/>
      <c r="G261" s="95"/>
      <c r="K261" s="6"/>
      <c r="L261" s="103" t="s">
        <v>465</v>
      </c>
      <c r="M261" s="65" t="s">
        <v>842</v>
      </c>
      <c r="N261" s="103" t="str">
        <f t="shared" si="332"/>
        <v/>
      </c>
      <c r="O261" s="103">
        <v>0.1</v>
      </c>
      <c r="P261" s="108" t="str">
        <f t="shared" si="299"/>
        <v/>
      </c>
      <c r="Q261" s="66"/>
      <c r="R261" s="65">
        <v>0</v>
      </c>
      <c r="S261" s="65">
        <v>0</v>
      </c>
      <c r="T261" s="108" t="str">
        <f t="shared" si="315"/>
        <v/>
      </c>
      <c r="U261" s="108" t="str">
        <f t="shared" si="316"/>
        <v/>
      </c>
      <c r="V261" s="6"/>
      <c r="W261" s="64" t="str">
        <f t="shared" si="318"/>
        <v/>
      </c>
      <c r="X261" s="109" t="str">
        <f t="shared" ref="X261:Y261" si="384">IF(+R261&gt;1,+W261,"")</f>
        <v/>
      </c>
      <c r="Y261" s="109" t="str">
        <f t="shared" si="384"/>
        <v/>
      </c>
      <c r="Z261" s="6"/>
      <c r="AA261" s="6"/>
      <c r="AB261" s="6"/>
    </row>
    <row r="262" spans="1:28" s="1" customFormat="1" x14ac:dyDescent="0.25">
      <c r="A262" s="57" t="str">
        <f t="shared" si="301"/>
        <v>E</v>
      </c>
      <c r="B262" s="54" t="s">
        <v>524</v>
      </c>
      <c r="C262" s="4" t="s">
        <v>525</v>
      </c>
      <c r="D262" s="24" t="s">
        <v>42</v>
      </c>
      <c r="E262" s="28"/>
      <c r="F262" s="30"/>
      <c r="H262" s="67">
        <f t="shared" ref="H262:H263" si="385">IF(+E262="Ska",1,0)</f>
        <v>0</v>
      </c>
      <c r="I262" s="67">
        <f t="shared" ref="I262:I263" si="386">IF(+F262="Ja",1,0)</f>
        <v>0</v>
      </c>
      <c r="J262" s="67">
        <f t="shared" ref="J262:J263" si="387">+H262-I262</f>
        <v>0</v>
      </c>
      <c r="K262" s="6"/>
      <c r="L262" s="103" t="s">
        <v>465</v>
      </c>
      <c r="M262" s="65">
        <v>3</v>
      </c>
      <c r="N262" s="103">
        <f t="shared" si="332"/>
        <v>77</v>
      </c>
      <c r="O262" s="103">
        <v>0.1</v>
      </c>
      <c r="P262" s="108">
        <f t="shared" si="299"/>
        <v>3.8961038961038961E-3</v>
      </c>
      <c r="Q262" s="66"/>
      <c r="R262" s="65">
        <v>3</v>
      </c>
      <c r="S262" s="65">
        <v>3</v>
      </c>
      <c r="T262" s="108">
        <f t="shared" si="315"/>
        <v>3.8961038961038961E-3</v>
      </c>
      <c r="U262" s="108">
        <f t="shared" si="316"/>
        <v>3.8961038961038961E-3</v>
      </c>
      <c r="V262" s="6"/>
      <c r="W262" s="64" t="str">
        <f t="shared" si="318"/>
        <v/>
      </c>
      <c r="X262" s="109" t="str">
        <f t="shared" ref="X262" si="388">IF(+R262&gt;1,+W262,"")</f>
        <v/>
      </c>
      <c r="Y262" s="109" t="str">
        <f t="shared" ref="Y262:Y263" si="389">IF(+S262&gt;1,+W262,"")</f>
        <v/>
      </c>
      <c r="Z262" s="6"/>
      <c r="AA262" s="6"/>
      <c r="AB262" s="6"/>
    </row>
    <row r="263" spans="1:28" s="1" customFormat="1" x14ac:dyDescent="0.25">
      <c r="A263" s="57" t="str">
        <f t="shared" si="301"/>
        <v>E</v>
      </c>
      <c r="B263" s="54" t="s">
        <v>526</v>
      </c>
      <c r="C263" s="4" t="s">
        <v>527</v>
      </c>
      <c r="D263" s="24" t="s">
        <v>42</v>
      </c>
      <c r="E263" s="28"/>
      <c r="F263" s="30"/>
      <c r="H263" s="67">
        <f t="shared" si="385"/>
        <v>0</v>
      </c>
      <c r="I263" s="67">
        <f t="shared" si="386"/>
        <v>0</v>
      </c>
      <c r="J263" s="67">
        <f t="shared" si="387"/>
        <v>0</v>
      </c>
      <c r="K263" s="6"/>
      <c r="L263" s="103" t="s">
        <v>465</v>
      </c>
      <c r="M263" s="65">
        <v>3</v>
      </c>
      <c r="N263" s="103">
        <f t="shared" si="332"/>
        <v>77</v>
      </c>
      <c r="O263" s="103">
        <v>0.1</v>
      </c>
      <c r="P263" s="108">
        <f t="shared" si="299"/>
        <v>3.8961038961038961E-3</v>
      </c>
      <c r="Q263" s="66"/>
      <c r="R263" s="65">
        <v>3</v>
      </c>
      <c r="S263" s="65">
        <v>3</v>
      </c>
      <c r="T263" s="108">
        <f t="shared" si="315"/>
        <v>3.8961038961038961E-3</v>
      </c>
      <c r="U263" s="108">
        <f t="shared" si="316"/>
        <v>3.8961038961038961E-3</v>
      </c>
      <c r="V263" s="6"/>
      <c r="W263" s="64" t="str">
        <f t="shared" si="318"/>
        <v/>
      </c>
      <c r="X263" s="109" t="str">
        <f t="shared" ref="X263" si="390">IF(+R263&gt;1,+W263,"")</f>
        <v/>
      </c>
      <c r="Y263" s="109" t="str">
        <f t="shared" si="389"/>
        <v/>
      </c>
      <c r="Z263" s="6"/>
      <c r="AA263" s="6"/>
      <c r="AB263" s="6"/>
    </row>
    <row r="264" spans="1:28" s="1" customFormat="1" ht="12.75" hidden="1" x14ac:dyDescent="0.2">
      <c r="A264" s="57" t="str">
        <f t="shared" si="301"/>
        <v>E</v>
      </c>
      <c r="B264" s="54" t="s">
        <v>528</v>
      </c>
      <c r="C264" s="4" t="s">
        <v>529</v>
      </c>
      <c r="D264" s="24" t="s">
        <v>41</v>
      </c>
      <c r="E264" s="29"/>
      <c r="F264" s="58"/>
      <c r="G264" s="95"/>
      <c r="K264" s="6"/>
      <c r="L264" s="103" t="s">
        <v>465</v>
      </c>
      <c r="M264" s="65" t="s">
        <v>842</v>
      </c>
      <c r="N264" s="103" t="str">
        <f t="shared" si="332"/>
        <v/>
      </c>
      <c r="O264" s="103">
        <v>0.1</v>
      </c>
      <c r="P264" s="108" t="str">
        <f t="shared" si="299"/>
        <v/>
      </c>
      <c r="Q264" s="66"/>
      <c r="R264" s="65">
        <v>0</v>
      </c>
      <c r="S264" s="65">
        <v>0</v>
      </c>
      <c r="T264" s="108" t="str">
        <f t="shared" si="315"/>
        <v/>
      </c>
      <c r="U264" s="108" t="str">
        <f t="shared" si="316"/>
        <v/>
      </c>
      <c r="V264" s="6"/>
      <c r="W264" s="64" t="str">
        <f t="shared" si="318"/>
        <v/>
      </c>
      <c r="X264" s="109" t="str">
        <f t="shared" ref="X264:Y264" si="391">IF(+R264&gt;1,+W264,"")</f>
        <v/>
      </c>
      <c r="Y264" s="109" t="str">
        <f t="shared" si="391"/>
        <v/>
      </c>
      <c r="Z264" s="6"/>
      <c r="AA264" s="6"/>
      <c r="AB264" s="6"/>
    </row>
    <row r="265" spans="1:28" s="1" customFormat="1" ht="12.75" hidden="1" x14ac:dyDescent="0.2">
      <c r="A265" s="57" t="str">
        <f t="shared" si="301"/>
        <v>E</v>
      </c>
      <c r="B265" s="54" t="s">
        <v>530</v>
      </c>
      <c r="C265" s="4" t="s">
        <v>531</v>
      </c>
      <c r="D265" s="24" t="s">
        <v>41</v>
      </c>
      <c r="E265" s="29"/>
      <c r="F265" s="58"/>
      <c r="G265" s="95"/>
      <c r="K265" s="6"/>
      <c r="L265" s="103" t="s">
        <v>465</v>
      </c>
      <c r="M265" s="65" t="s">
        <v>842</v>
      </c>
      <c r="N265" s="103" t="str">
        <f t="shared" si="332"/>
        <v/>
      </c>
      <c r="O265" s="103">
        <v>0.1</v>
      </c>
      <c r="P265" s="108" t="str">
        <f t="shared" si="299"/>
        <v/>
      </c>
      <c r="Q265" s="66"/>
      <c r="R265" s="65">
        <v>0</v>
      </c>
      <c r="S265" s="65">
        <v>0</v>
      </c>
      <c r="T265" s="108" t="str">
        <f t="shared" si="315"/>
        <v/>
      </c>
      <c r="U265" s="108" t="str">
        <f t="shared" si="316"/>
        <v/>
      </c>
      <c r="V265" s="6"/>
      <c r="W265" s="64" t="str">
        <f t="shared" si="318"/>
        <v/>
      </c>
      <c r="X265" s="109" t="str">
        <f t="shared" ref="X265:Y265" si="392">IF(+R265&gt;1,+W265,"")</f>
        <v/>
      </c>
      <c r="Y265" s="109" t="str">
        <f t="shared" si="392"/>
        <v/>
      </c>
      <c r="Z265" s="6"/>
      <c r="AA265" s="6"/>
      <c r="AB265" s="6"/>
    </row>
    <row r="266" spans="1:28" s="1" customFormat="1" ht="26.4" x14ac:dyDescent="0.25">
      <c r="A266" s="57" t="str">
        <f t="shared" si="301"/>
        <v>E</v>
      </c>
      <c r="B266" s="54" t="s">
        <v>532</v>
      </c>
      <c r="C266" s="4" t="s">
        <v>533</v>
      </c>
      <c r="D266" s="24" t="s">
        <v>42</v>
      </c>
      <c r="E266" s="28"/>
      <c r="F266" s="30"/>
      <c r="H266" s="67">
        <f>IF(+E266="Ska",1,0)</f>
        <v>0</v>
      </c>
      <c r="I266" s="67">
        <f>IF(+F266="Ja",1,0)</f>
        <v>0</v>
      </c>
      <c r="J266" s="67">
        <f t="shared" ref="J266" si="393">+H266-I266</f>
        <v>0</v>
      </c>
      <c r="K266" s="6"/>
      <c r="L266" s="103" t="s">
        <v>465</v>
      </c>
      <c r="M266" s="65">
        <v>3</v>
      </c>
      <c r="N266" s="103">
        <f t="shared" si="332"/>
        <v>77</v>
      </c>
      <c r="O266" s="103">
        <v>0.1</v>
      </c>
      <c r="P266" s="108">
        <f t="shared" si="299"/>
        <v>3.8961038961038961E-3</v>
      </c>
      <c r="Q266" s="66"/>
      <c r="R266" s="65">
        <v>3</v>
      </c>
      <c r="S266" s="65">
        <v>3</v>
      </c>
      <c r="T266" s="108">
        <f t="shared" si="315"/>
        <v>3.8961038961038961E-3</v>
      </c>
      <c r="U266" s="108">
        <f t="shared" si="316"/>
        <v>3.8961038961038961E-3</v>
      </c>
      <c r="V266" s="6"/>
      <c r="W266" s="64" t="str">
        <f>IF(+E266="Ska",-P266,"")</f>
        <v/>
      </c>
      <c r="X266" s="109" t="str">
        <f t="shared" ref="X266" si="394">IF(+R266&gt;1,+W266,"")</f>
        <v/>
      </c>
      <c r="Y266" s="109" t="str">
        <f>IF(+S266&gt;1,+W266,"")</f>
        <v/>
      </c>
      <c r="Z266" s="6"/>
      <c r="AA266" s="6"/>
      <c r="AB266" s="6"/>
    </row>
    <row r="267" spans="1:28" s="1" customFormat="1" ht="12.75" hidden="1" x14ac:dyDescent="0.2">
      <c r="A267" s="57" t="str">
        <f t="shared" si="301"/>
        <v>E</v>
      </c>
      <c r="B267" s="54" t="s">
        <v>534</v>
      </c>
      <c r="C267" s="4" t="s">
        <v>535</v>
      </c>
      <c r="D267" s="24" t="s">
        <v>41</v>
      </c>
      <c r="E267" s="29"/>
      <c r="F267" s="58"/>
      <c r="G267" s="95"/>
      <c r="K267" s="6"/>
      <c r="L267" s="103" t="s">
        <v>465</v>
      </c>
      <c r="M267" s="65" t="s">
        <v>842</v>
      </c>
      <c r="N267" s="103" t="str">
        <f t="shared" si="332"/>
        <v/>
      </c>
      <c r="O267" s="103">
        <v>0.1</v>
      </c>
      <c r="P267" s="108" t="str">
        <f t="shared" si="299"/>
        <v/>
      </c>
      <c r="Q267" s="66"/>
      <c r="R267" s="65">
        <v>0</v>
      </c>
      <c r="S267" s="65">
        <v>0</v>
      </c>
      <c r="T267" s="108" t="str">
        <f t="shared" si="315"/>
        <v/>
      </c>
      <c r="U267" s="108" t="str">
        <f t="shared" si="316"/>
        <v/>
      </c>
      <c r="V267" s="6"/>
      <c r="W267" s="64" t="str">
        <f t="shared" si="318"/>
        <v/>
      </c>
      <c r="X267" s="109" t="str">
        <f t="shared" ref="X267:Y267" si="395">IF(+R267&gt;1,+W267,"")</f>
        <v/>
      </c>
      <c r="Y267" s="109" t="str">
        <f t="shared" si="395"/>
        <v/>
      </c>
      <c r="Z267" s="6"/>
      <c r="AA267" s="6"/>
      <c r="AB267" s="6"/>
    </row>
    <row r="268" spans="1:28" s="1" customFormat="1" ht="51" hidden="1" x14ac:dyDescent="0.2">
      <c r="A268" s="57" t="str">
        <f t="shared" si="301"/>
        <v>E</v>
      </c>
      <c r="B268" s="54" t="s">
        <v>536</v>
      </c>
      <c r="C268" s="4" t="s">
        <v>537</v>
      </c>
      <c r="D268" s="24" t="s">
        <v>41</v>
      </c>
      <c r="E268" s="29"/>
      <c r="F268" s="58"/>
      <c r="G268" s="95"/>
      <c r="K268" s="6"/>
      <c r="L268" s="103" t="s">
        <v>465</v>
      </c>
      <c r="M268" s="65" t="s">
        <v>842</v>
      </c>
      <c r="N268" s="103" t="str">
        <f t="shared" si="332"/>
        <v/>
      </c>
      <c r="O268" s="103">
        <v>0.1</v>
      </c>
      <c r="P268" s="108" t="str">
        <f t="shared" si="299"/>
        <v/>
      </c>
      <c r="Q268" s="66"/>
      <c r="R268" s="65">
        <v>0</v>
      </c>
      <c r="S268" s="65">
        <v>0</v>
      </c>
      <c r="T268" s="108" t="str">
        <f t="shared" si="315"/>
        <v/>
      </c>
      <c r="U268" s="108" t="str">
        <f t="shared" si="316"/>
        <v/>
      </c>
      <c r="V268" s="6"/>
      <c r="W268" s="64" t="str">
        <f t="shared" si="318"/>
        <v/>
      </c>
      <c r="X268" s="109" t="str">
        <f t="shared" ref="X268:Y268" si="396">IF(+R268&gt;1,+W268,"")</f>
        <v/>
      </c>
      <c r="Y268" s="109" t="str">
        <f t="shared" si="396"/>
        <v/>
      </c>
      <c r="Z268" s="6"/>
      <c r="AA268" s="6"/>
      <c r="AB268" s="6"/>
    </row>
    <row r="269" spans="1:28" s="1" customFormat="1" ht="25.5" hidden="1" x14ac:dyDescent="0.2">
      <c r="A269" s="57" t="str">
        <f t="shared" si="301"/>
        <v>E</v>
      </c>
      <c r="B269" s="54" t="s">
        <v>538</v>
      </c>
      <c r="C269" s="4" t="s">
        <v>539</v>
      </c>
      <c r="D269" s="24" t="s">
        <v>41</v>
      </c>
      <c r="E269" s="29"/>
      <c r="F269" s="58"/>
      <c r="G269" s="95"/>
      <c r="K269" s="6"/>
      <c r="L269" s="103" t="s">
        <v>465</v>
      </c>
      <c r="M269" s="65" t="s">
        <v>842</v>
      </c>
      <c r="N269" s="103" t="str">
        <f t="shared" si="332"/>
        <v/>
      </c>
      <c r="O269" s="103">
        <v>0.1</v>
      </c>
      <c r="P269" s="108" t="str">
        <f t="shared" si="299"/>
        <v/>
      </c>
      <c r="Q269" s="66"/>
      <c r="R269" s="65">
        <v>0</v>
      </c>
      <c r="S269" s="65">
        <v>0</v>
      </c>
      <c r="T269" s="108" t="str">
        <f t="shared" si="315"/>
        <v/>
      </c>
      <c r="U269" s="108" t="str">
        <f t="shared" si="316"/>
        <v/>
      </c>
      <c r="V269" s="6"/>
      <c r="W269" s="64" t="str">
        <f t="shared" si="318"/>
        <v/>
      </c>
      <c r="X269" s="109" t="str">
        <f t="shared" ref="X269:Y269" si="397">IF(+R269&gt;1,+W269,"")</f>
        <v/>
      </c>
      <c r="Y269" s="109" t="str">
        <f t="shared" si="397"/>
        <v/>
      </c>
      <c r="Z269" s="6"/>
      <c r="AA269" s="6"/>
      <c r="AB269" s="6"/>
    </row>
    <row r="270" spans="1:28" s="1" customFormat="1" ht="12.75" hidden="1" x14ac:dyDescent="0.2">
      <c r="A270" s="57" t="str">
        <f t="shared" si="301"/>
        <v>E</v>
      </c>
      <c r="B270" s="54" t="s">
        <v>540</v>
      </c>
      <c r="C270" s="4" t="s">
        <v>541</v>
      </c>
      <c r="D270" s="24" t="s">
        <v>41</v>
      </c>
      <c r="E270" s="29"/>
      <c r="F270" s="58"/>
      <c r="G270" s="95"/>
      <c r="K270" s="6"/>
      <c r="L270" s="103" t="s">
        <v>465</v>
      </c>
      <c r="M270" s="65" t="s">
        <v>842</v>
      </c>
      <c r="N270" s="103" t="str">
        <f t="shared" si="332"/>
        <v/>
      </c>
      <c r="O270" s="103">
        <v>0.1</v>
      </c>
      <c r="P270" s="108" t="str">
        <f t="shared" si="299"/>
        <v/>
      </c>
      <c r="Q270" s="66"/>
      <c r="R270" s="65">
        <v>0</v>
      </c>
      <c r="S270" s="65">
        <v>0</v>
      </c>
      <c r="T270" s="108" t="str">
        <f t="shared" si="315"/>
        <v/>
      </c>
      <c r="U270" s="108" t="str">
        <f t="shared" si="316"/>
        <v/>
      </c>
      <c r="V270" s="6"/>
      <c r="W270" s="64" t="str">
        <f t="shared" si="318"/>
        <v/>
      </c>
      <c r="X270" s="109" t="str">
        <f t="shared" ref="X270:Y270" si="398">IF(+R270&gt;1,+W270,"")</f>
        <v/>
      </c>
      <c r="Y270" s="109" t="str">
        <f t="shared" si="398"/>
        <v/>
      </c>
      <c r="Z270" s="6"/>
      <c r="AA270" s="6"/>
      <c r="AB270" s="6"/>
    </row>
    <row r="271" spans="1:28" s="1" customFormat="1" ht="18" hidden="1" x14ac:dyDescent="0.25">
      <c r="A271" s="57" t="str">
        <f t="shared" si="301"/>
        <v>E</v>
      </c>
      <c r="B271" s="55" t="s">
        <v>542</v>
      </c>
      <c r="C271" s="59" t="s">
        <v>543</v>
      </c>
      <c r="D271" s="24"/>
      <c r="E271" s="29"/>
      <c r="F271" s="58"/>
      <c r="G271" s="95"/>
      <c r="K271" s="6"/>
      <c r="L271" s="103" t="s">
        <v>465</v>
      </c>
      <c r="M271" s="65" t="s">
        <v>842</v>
      </c>
      <c r="N271" s="103" t="str">
        <f t="shared" si="332"/>
        <v/>
      </c>
      <c r="O271" s="103">
        <v>0.1</v>
      </c>
      <c r="P271" s="108" t="str">
        <f t="shared" si="299"/>
        <v/>
      </c>
      <c r="Q271" s="66"/>
      <c r="R271" s="65">
        <v>0</v>
      </c>
      <c r="S271" s="65">
        <v>0</v>
      </c>
      <c r="T271" s="108" t="str">
        <f t="shared" si="315"/>
        <v/>
      </c>
      <c r="U271" s="108" t="str">
        <f t="shared" si="316"/>
        <v/>
      </c>
      <c r="V271" s="6"/>
      <c r="W271" s="64" t="str">
        <f t="shared" si="318"/>
        <v/>
      </c>
      <c r="X271" s="109" t="str">
        <f t="shared" ref="X271:Y271" si="399">IF(+R271&gt;1,+W271,"")</f>
        <v/>
      </c>
      <c r="Y271" s="109" t="str">
        <f t="shared" si="399"/>
        <v/>
      </c>
      <c r="Z271" s="6"/>
      <c r="AA271" s="6"/>
      <c r="AB271" s="6"/>
    </row>
    <row r="272" spans="1:28" s="1" customFormat="1" ht="12.75" hidden="1" x14ac:dyDescent="0.2">
      <c r="A272" s="57" t="str">
        <f t="shared" si="301"/>
        <v>E</v>
      </c>
      <c r="B272" s="54" t="s">
        <v>544</v>
      </c>
      <c r="C272" s="4" t="s">
        <v>545</v>
      </c>
      <c r="D272" s="24" t="s">
        <v>41</v>
      </c>
      <c r="E272" s="29"/>
      <c r="F272" s="58"/>
      <c r="G272" s="95"/>
      <c r="K272" s="6"/>
      <c r="L272" s="103" t="s">
        <v>465</v>
      </c>
      <c r="M272" s="65" t="s">
        <v>842</v>
      </c>
      <c r="N272" s="103" t="str">
        <f t="shared" si="332"/>
        <v/>
      </c>
      <c r="O272" s="103">
        <v>0.1</v>
      </c>
      <c r="P272" s="108" t="str">
        <f t="shared" si="299"/>
        <v/>
      </c>
      <c r="Q272" s="66"/>
      <c r="R272" s="65">
        <v>0</v>
      </c>
      <c r="S272" s="65">
        <v>0</v>
      </c>
      <c r="T272" s="108" t="str">
        <f t="shared" si="315"/>
        <v/>
      </c>
      <c r="U272" s="108" t="str">
        <f t="shared" si="316"/>
        <v/>
      </c>
      <c r="V272" s="6"/>
      <c r="W272" s="64" t="str">
        <f t="shared" si="318"/>
        <v/>
      </c>
      <c r="X272" s="109" t="str">
        <f t="shared" ref="X272:Y272" si="400">IF(+R272&gt;1,+W272,"")</f>
        <v/>
      </c>
      <c r="Y272" s="109" t="str">
        <f t="shared" si="400"/>
        <v/>
      </c>
      <c r="Z272" s="6"/>
      <c r="AA272" s="6"/>
      <c r="AB272" s="6"/>
    </row>
    <row r="273" spans="1:28" s="1" customFormat="1" ht="26.4" x14ac:dyDescent="0.25">
      <c r="A273" s="57" t="str">
        <f t="shared" si="301"/>
        <v>E</v>
      </c>
      <c r="B273" s="54" t="s">
        <v>546</v>
      </c>
      <c r="C273" s="4" t="s">
        <v>547</v>
      </c>
      <c r="D273" s="24" t="s">
        <v>42</v>
      </c>
      <c r="E273" s="28"/>
      <c r="F273" s="30"/>
      <c r="H273" s="67">
        <f>IF(+E273="Ska",1,0)</f>
        <v>0</v>
      </c>
      <c r="I273" s="67">
        <f>IF(+F273="Ja",1,0)</f>
        <v>0</v>
      </c>
      <c r="J273" s="67">
        <f t="shared" ref="J273" si="401">+H273-I273</f>
        <v>0</v>
      </c>
      <c r="K273" s="6"/>
      <c r="L273" s="103" t="s">
        <v>465</v>
      </c>
      <c r="M273" s="65">
        <v>3</v>
      </c>
      <c r="N273" s="103">
        <f t="shared" si="332"/>
        <v>77</v>
      </c>
      <c r="O273" s="103">
        <v>0.1</v>
      </c>
      <c r="P273" s="108">
        <f t="shared" si="299"/>
        <v>3.8961038961038961E-3</v>
      </c>
      <c r="Q273" s="66"/>
      <c r="R273" s="65">
        <v>3</v>
      </c>
      <c r="S273" s="65">
        <v>3</v>
      </c>
      <c r="T273" s="108">
        <f t="shared" si="315"/>
        <v>3.8961038961038961E-3</v>
      </c>
      <c r="U273" s="108">
        <f t="shared" si="316"/>
        <v>3.8961038961038961E-3</v>
      </c>
      <c r="V273" s="6"/>
      <c r="W273" s="64" t="str">
        <f>IF(+E273="Ska",-P273,"")</f>
        <v/>
      </c>
      <c r="X273" s="109" t="str">
        <f t="shared" ref="X273" si="402">IF(+R273&gt;1,+W273,"")</f>
        <v/>
      </c>
      <c r="Y273" s="109" t="str">
        <f>IF(+S273&gt;1,+W273,"")</f>
        <v/>
      </c>
      <c r="Z273" s="6"/>
      <c r="AA273" s="6"/>
      <c r="AB273" s="6"/>
    </row>
    <row r="274" spans="1:28" s="1" customFormat="1" ht="12.75" hidden="1" x14ac:dyDescent="0.2">
      <c r="A274" s="57" t="str">
        <f t="shared" si="301"/>
        <v>E</v>
      </c>
      <c r="B274" s="54" t="s">
        <v>548</v>
      </c>
      <c r="C274" s="4" t="s">
        <v>549</v>
      </c>
      <c r="D274" s="24" t="s">
        <v>41</v>
      </c>
      <c r="E274" s="29"/>
      <c r="F274" s="58"/>
      <c r="G274" s="95"/>
      <c r="K274" s="6"/>
      <c r="L274" s="103" t="s">
        <v>465</v>
      </c>
      <c r="M274" s="65" t="s">
        <v>842</v>
      </c>
      <c r="N274" s="103" t="str">
        <f t="shared" si="332"/>
        <v/>
      </c>
      <c r="O274" s="103">
        <v>0.1</v>
      </c>
      <c r="P274" s="108" t="str">
        <f t="shared" si="299"/>
        <v/>
      </c>
      <c r="Q274" s="66"/>
      <c r="R274" s="65">
        <v>0</v>
      </c>
      <c r="S274" s="65">
        <v>0</v>
      </c>
      <c r="T274" s="108" t="str">
        <f t="shared" si="315"/>
        <v/>
      </c>
      <c r="U274" s="108" t="str">
        <f t="shared" si="316"/>
        <v/>
      </c>
      <c r="V274" s="6"/>
      <c r="W274" s="64" t="str">
        <f t="shared" si="318"/>
        <v/>
      </c>
      <c r="X274" s="109" t="str">
        <f t="shared" ref="X274:Y274" si="403">IF(+R274&gt;1,+W274,"")</f>
        <v/>
      </c>
      <c r="Y274" s="109" t="str">
        <f t="shared" si="403"/>
        <v/>
      </c>
      <c r="Z274" s="6"/>
      <c r="AA274" s="6"/>
      <c r="AB274" s="6"/>
    </row>
    <row r="275" spans="1:28" s="1" customFormat="1" ht="25.5" hidden="1" x14ac:dyDescent="0.2">
      <c r="A275" s="57" t="str">
        <f t="shared" si="301"/>
        <v>E</v>
      </c>
      <c r="B275" s="54" t="s">
        <v>550</v>
      </c>
      <c r="C275" s="4" t="s">
        <v>551</v>
      </c>
      <c r="D275" s="24" t="s">
        <v>41</v>
      </c>
      <c r="E275" s="29"/>
      <c r="F275" s="58"/>
      <c r="G275" s="95"/>
      <c r="K275" s="6"/>
      <c r="L275" s="103" t="s">
        <v>465</v>
      </c>
      <c r="M275" s="65" t="s">
        <v>842</v>
      </c>
      <c r="N275" s="103" t="str">
        <f t="shared" si="332"/>
        <v/>
      </c>
      <c r="O275" s="103">
        <v>0.1</v>
      </c>
      <c r="P275" s="108" t="str">
        <f t="shared" si="299"/>
        <v/>
      </c>
      <c r="Q275" s="66"/>
      <c r="R275" s="65">
        <v>0</v>
      </c>
      <c r="S275" s="65">
        <v>0</v>
      </c>
      <c r="T275" s="108" t="str">
        <f t="shared" si="315"/>
        <v/>
      </c>
      <c r="U275" s="108" t="str">
        <f t="shared" si="316"/>
        <v/>
      </c>
      <c r="V275" s="6"/>
      <c r="W275" s="64" t="str">
        <f t="shared" si="318"/>
        <v/>
      </c>
      <c r="X275" s="109" t="str">
        <f t="shared" ref="X275:Y275" si="404">IF(+R275&gt;1,+W275,"")</f>
        <v/>
      </c>
      <c r="Y275" s="109" t="str">
        <f t="shared" si="404"/>
        <v/>
      </c>
      <c r="Z275" s="6"/>
      <c r="AA275" s="6"/>
      <c r="AB275" s="6"/>
    </row>
    <row r="276" spans="1:28" s="1" customFormat="1" ht="26.4" x14ac:dyDescent="0.25">
      <c r="A276" s="57" t="str">
        <f t="shared" si="301"/>
        <v>E</v>
      </c>
      <c r="B276" s="54" t="s">
        <v>552</v>
      </c>
      <c r="C276" s="4" t="s">
        <v>553</v>
      </c>
      <c r="D276" s="24" t="s">
        <v>42</v>
      </c>
      <c r="E276" s="28"/>
      <c r="F276" s="30"/>
      <c r="H276" s="67">
        <f>IF(+E276="Ska",1,0)</f>
        <v>0</v>
      </c>
      <c r="I276" s="67">
        <f>IF(+F276="Ja",1,0)</f>
        <v>0</v>
      </c>
      <c r="J276" s="67">
        <f t="shared" ref="J276" si="405">+H276-I276</f>
        <v>0</v>
      </c>
      <c r="K276" s="6"/>
      <c r="L276" s="103" t="s">
        <v>465</v>
      </c>
      <c r="M276" s="65">
        <v>3</v>
      </c>
      <c r="N276" s="103">
        <f t="shared" si="332"/>
        <v>77</v>
      </c>
      <c r="O276" s="103">
        <v>0.1</v>
      </c>
      <c r="P276" s="108">
        <f t="shared" si="299"/>
        <v>3.8961038961038961E-3</v>
      </c>
      <c r="Q276" s="66"/>
      <c r="R276" s="65">
        <v>3</v>
      </c>
      <c r="S276" s="65">
        <v>3</v>
      </c>
      <c r="T276" s="108">
        <f t="shared" si="315"/>
        <v>3.8961038961038961E-3</v>
      </c>
      <c r="U276" s="108">
        <f t="shared" si="316"/>
        <v>3.8961038961038961E-3</v>
      </c>
      <c r="V276" s="6"/>
      <c r="W276" s="64" t="str">
        <f>IF(+E276="Ska",-P276,"")</f>
        <v/>
      </c>
      <c r="X276" s="109" t="str">
        <f t="shared" ref="X276" si="406">IF(+R276&gt;1,+W276,"")</f>
        <v/>
      </c>
      <c r="Y276" s="109" t="str">
        <f>IF(+S276&gt;1,+W276,"")</f>
        <v/>
      </c>
      <c r="Z276" s="6"/>
      <c r="AA276" s="6"/>
      <c r="AB276" s="6"/>
    </row>
    <row r="277" spans="1:28" s="7" customFormat="1" ht="18" hidden="1" x14ac:dyDescent="0.25">
      <c r="A277" s="57" t="str">
        <f t="shared" si="301"/>
        <v>E</v>
      </c>
      <c r="B277" s="55" t="s">
        <v>554</v>
      </c>
      <c r="C277" s="59" t="s">
        <v>555</v>
      </c>
      <c r="D277" s="24"/>
      <c r="E277" s="29"/>
      <c r="F277" s="58"/>
      <c r="G277" s="98"/>
      <c r="H277" s="1"/>
      <c r="I277" s="1"/>
      <c r="J277" s="1"/>
      <c r="K277" s="40"/>
      <c r="L277" s="103" t="s">
        <v>465</v>
      </c>
      <c r="M277" s="65" t="s">
        <v>842</v>
      </c>
      <c r="N277" s="103" t="str">
        <f t="shared" si="332"/>
        <v/>
      </c>
      <c r="O277" s="103">
        <v>0.1</v>
      </c>
      <c r="P277" s="108" t="str">
        <f t="shared" si="299"/>
        <v/>
      </c>
      <c r="Q277" s="66"/>
      <c r="R277" s="65">
        <v>0</v>
      </c>
      <c r="S277" s="65">
        <v>0</v>
      </c>
      <c r="T277" s="108" t="str">
        <f t="shared" si="315"/>
        <v/>
      </c>
      <c r="U277" s="108" t="str">
        <f t="shared" si="316"/>
        <v/>
      </c>
      <c r="V277" s="40"/>
      <c r="W277" s="64" t="str">
        <f t="shared" si="318"/>
        <v/>
      </c>
      <c r="X277" s="109" t="str">
        <f t="shared" ref="X277:Y277" si="407">IF(+R277&gt;1,+W277,"")</f>
        <v/>
      </c>
      <c r="Y277" s="109" t="str">
        <f t="shared" si="407"/>
        <v/>
      </c>
      <c r="Z277" s="40"/>
      <c r="AA277" s="40"/>
      <c r="AB277" s="40"/>
    </row>
    <row r="278" spans="1:28" s="1" customFormat="1" x14ac:dyDescent="0.25">
      <c r="A278" s="57" t="str">
        <f t="shared" si="301"/>
        <v>E</v>
      </c>
      <c r="B278" s="54" t="s">
        <v>556</v>
      </c>
      <c r="C278" s="4" t="s">
        <v>557</v>
      </c>
      <c r="D278" s="24" t="s">
        <v>42</v>
      </c>
      <c r="E278" s="28"/>
      <c r="F278" s="30"/>
      <c r="H278" s="67">
        <f>IF(+E278="Ska",1,0)</f>
        <v>0</v>
      </c>
      <c r="I278" s="67">
        <f>IF(+F278="Ja",1,0)</f>
        <v>0</v>
      </c>
      <c r="J278" s="67">
        <f t="shared" ref="J278" si="408">+H278-I278</f>
        <v>0</v>
      </c>
      <c r="K278" s="6"/>
      <c r="L278" s="103" t="s">
        <v>465</v>
      </c>
      <c r="M278" s="65">
        <v>5</v>
      </c>
      <c r="N278" s="103">
        <f>IF(+M278="","",SUM(M$232:M$278))</f>
        <v>77</v>
      </c>
      <c r="O278" s="103">
        <v>0.1</v>
      </c>
      <c r="P278" s="108">
        <f t="shared" si="299"/>
        <v>6.4935064935064931E-3</v>
      </c>
      <c r="Q278" s="105">
        <f>SUM(P232:P278)</f>
        <v>0.10000000000000002</v>
      </c>
      <c r="R278" s="65">
        <v>5</v>
      </c>
      <c r="S278" s="65">
        <v>5</v>
      </c>
      <c r="T278" s="108">
        <f t="shared" si="315"/>
        <v>6.4935064935064931E-3</v>
      </c>
      <c r="U278" s="108">
        <f t="shared" si="316"/>
        <v>6.4935064935064931E-3</v>
      </c>
      <c r="V278" s="6"/>
      <c r="W278" s="64" t="str">
        <f>IF(+E278="Ska",-P278,"")</f>
        <v/>
      </c>
      <c r="X278" s="109" t="str">
        <f t="shared" ref="X278" si="409">IF(+R278&gt;1,+W278,"")</f>
        <v/>
      </c>
      <c r="Y278" s="109" t="str">
        <f>IF(+S278&gt;1,+W278,"")</f>
        <v/>
      </c>
      <c r="Z278" s="6"/>
      <c r="AA278" s="6"/>
      <c r="AB278" s="6"/>
    </row>
    <row r="279" spans="1:28" s="1" customFormat="1" ht="18" hidden="1" x14ac:dyDescent="0.25">
      <c r="A279" s="57" t="str">
        <f t="shared" si="301"/>
        <v>F</v>
      </c>
      <c r="B279" s="55" t="s">
        <v>558</v>
      </c>
      <c r="C279" s="59" t="s">
        <v>559</v>
      </c>
      <c r="D279" s="24"/>
      <c r="E279" s="29"/>
      <c r="F279" s="58"/>
      <c r="G279" s="95"/>
      <c r="K279" s="6"/>
      <c r="L279" s="104" t="s">
        <v>558</v>
      </c>
      <c r="M279" s="65"/>
      <c r="N279" s="104" t="str">
        <f>IF(+M279="","",SUM(M$279:M$325))</f>
        <v/>
      </c>
      <c r="O279" s="104">
        <v>0.15</v>
      </c>
      <c r="P279" s="108" t="str">
        <f t="shared" ref="P279:P342" si="410">IF(+M279="","",+M279/N279*O279)</f>
        <v/>
      </c>
      <c r="Q279" s="66"/>
      <c r="R279" s="65">
        <v>0</v>
      </c>
      <c r="S279" s="65">
        <v>0</v>
      </c>
      <c r="T279" s="108" t="str">
        <f t="shared" si="315"/>
        <v/>
      </c>
      <c r="U279" s="108" t="str">
        <f t="shared" si="316"/>
        <v/>
      </c>
      <c r="V279" s="6"/>
      <c r="W279" s="64" t="str">
        <f t="shared" si="318"/>
        <v/>
      </c>
      <c r="X279" s="109" t="str">
        <f t="shared" ref="X279:Y279" si="411">IF(+R279&gt;1,+W279,"")</f>
        <v/>
      </c>
      <c r="Y279" s="109" t="str">
        <f t="shared" si="411"/>
        <v/>
      </c>
      <c r="Z279" s="6"/>
      <c r="AA279" s="6"/>
      <c r="AB279" s="6"/>
    </row>
    <row r="280" spans="1:28" s="1" customFormat="1" ht="25.5" hidden="1" x14ac:dyDescent="0.2">
      <c r="A280" s="57" t="str">
        <f t="shared" ref="A280:A343" si="412">LEFT(B280,1)</f>
        <v>F</v>
      </c>
      <c r="B280" s="54" t="s">
        <v>560</v>
      </c>
      <c r="C280" s="4" t="s">
        <v>561</v>
      </c>
      <c r="D280" s="24" t="s">
        <v>41</v>
      </c>
      <c r="E280" s="29"/>
      <c r="F280" s="58"/>
      <c r="G280" s="95"/>
      <c r="K280" s="6"/>
      <c r="L280" s="104" t="s">
        <v>558</v>
      </c>
      <c r="M280" s="65" t="s">
        <v>842</v>
      </c>
      <c r="N280" s="104" t="str">
        <f t="shared" ref="N280:N325" si="413">IF(+M280="","",SUM(M$279:M$325))</f>
        <v/>
      </c>
      <c r="O280" s="104">
        <v>0.15</v>
      </c>
      <c r="P280" s="108" t="str">
        <f t="shared" si="410"/>
        <v/>
      </c>
      <c r="Q280" s="66"/>
      <c r="R280" s="65">
        <v>0</v>
      </c>
      <c r="S280" s="65">
        <v>0</v>
      </c>
      <c r="T280" s="108" t="str">
        <f t="shared" si="315"/>
        <v/>
      </c>
      <c r="U280" s="108" t="str">
        <f t="shared" si="316"/>
        <v/>
      </c>
      <c r="V280" s="6"/>
      <c r="W280" s="64" t="str">
        <f t="shared" si="318"/>
        <v/>
      </c>
      <c r="X280" s="109" t="str">
        <f t="shared" ref="X280:Y280" si="414">IF(+R280&gt;1,+W280,"")</f>
        <v/>
      </c>
      <c r="Y280" s="109" t="str">
        <f t="shared" si="414"/>
        <v/>
      </c>
      <c r="Z280" s="6"/>
      <c r="AA280" s="6"/>
      <c r="AB280" s="6"/>
    </row>
    <row r="281" spans="1:28" s="1" customFormat="1" ht="18" hidden="1" x14ac:dyDescent="0.25">
      <c r="A281" s="57" t="str">
        <f t="shared" si="412"/>
        <v>F</v>
      </c>
      <c r="B281" s="55" t="s">
        <v>562</v>
      </c>
      <c r="C281" s="59" t="s">
        <v>563</v>
      </c>
      <c r="D281" s="24"/>
      <c r="E281" s="29"/>
      <c r="F281" s="58"/>
      <c r="G281" s="95"/>
      <c r="K281" s="6"/>
      <c r="L281" s="104" t="s">
        <v>558</v>
      </c>
      <c r="M281" s="65" t="s">
        <v>842</v>
      </c>
      <c r="N281" s="104" t="str">
        <f t="shared" si="413"/>
        <v/>
      </c>
      <c r="O281" s="104">
        <v>0.15</v>
      </c>
      <c r="P281" s="108" t="str">
        <f t="shared" si="410"/>
        <v/>
      </c>
      <c r="Q281" s="66"/>
      <c r="R281" s="65">
        <v>0</v>
      </c>
      <c r="S281" s="65">
        <v>0</v>
      </c>
      <c r="T281" s="108" t="str">
        <f t="shared" si="315"/>
        <v/>
      </c>
      <c r="U281" s="108" t="str">
        <f t="shared" si="316"/>
        <v/>
      </c>
      <c r="V281" s="6"/>
      <c r="W281" s="64" t="str">
        <f t="shared" si="318"/>
        <v/>
      </c>
      <c r="X281" s="109" t="str">
        <f t="shared" ref="X281:Y281" si="415">IF(+R281&gt;1,+W281,"")</f>
        <v/>
      </c>
      <c r="Y281" s="109" t="str">
        <f t="shared" si="415"/>
        <v/>
      </c>
      <c r="Z281" s="6"/>
      <c r="AA281" s="6"/>
      <c r="AB281" s="6"/>
    </row>
    <row r="282" spans="1:28" s="1" customFormat="1" x14ac:dyDescent="0.25">
      <c r="A282" s="57" t="str">
        <f t="shared" si="412"/>
        <v>F</v>
      </c>
      <c r="B282" s="54" t="s">
        <v>564</v>
      </c>
      <c r="C282" s="4" t="s">
        <v>565</v>
      </c>
      <c r="D282" s="24" t="s">
        <v>42</v>
      </c>
      <c r="E282" s="28"/>
      <c r="F282" s="30"/>
      <c r="H282" s="67">
        <f>IF(+E282="Ska",1,0)</f>
        <v>0</v>
      </c>
      <c r="I282" s="67">
        <f>IF(+F282="Ja",1,0)</f>
        <v>0</v>
      </c>
      <c r="J282" s="67">
        <f t="shared" ref="J282" si="416">+H282-I282</f>
        <v>0</v>
      </c>
      <c r="K282" s="6"/>
      <c r="L282" s="104" t="s">
        <v>558</v>
      </c>
      <c r="M282" s="65">
        <v>5</v>
      </c>
      <c r="N282" s="104">
        <f t="shared" si="413"/>
        <v>76</v>
      </c>
      <c r="O282" s="104">
        <v>0.15</v>
      </c>
      <c r="P282" s="108">
        <f t="shared" si="410"/>
        <v>9.8684210526315784E-3</v>
      </c>
      <c r="Q282" s="66"/>
      <c r="R282" s="65">
        <v>0</v>
      </c>
      <c r="S282" s="65">
        <v>5</v>
      </c>
      <c r="T282" s="108" t="str">
        <f t="shared" si="315"/>
        <v/>
      </c>
      <c r="U282" s="108">
        <f t="shared" si="316"/>
        <v>9.8684210526315784E-3</v>
      </c>
      <c r="V282" s="6"/>
      <c r="W282" s="64" t="str">
        <f>IF(+E282="Ska",-P282,"")</f>
        <v/>
      </c>
      <c r="X282" s="109" t="str">
        <f t="shared" ref="X282" si="417">IF(+R282&gt;1,+W282,"")</f>
        <v/>
      </c>
      <c r="Y282" s="109" t="str">
        <f>IF(+S282&gt;1,+W282,"")</f>
        <v/>
      </c>
      <c r="Z282" s="6"/>
      <c r="AA282" s="6"/>
      <c r="AB282" s="6"/>
    </row>
    <row r="283" spans="1:28" s="1" customFormat="1" ht="25.5" hidden="1" x14ac:dyDescent="0.2">
      <c r="A283" s="57" t="str">
        <f t="shared" si="412"/>
        <v>F</v>
      </c>
      <c r="B283" s="54" t="s">
        <v>566</v>
      </c>
      <c r="C283" s="4" t="s">
        <v>567</v>
      </c>
      <c r="D283" s="24" t="s">
        <v>41</v>
      </c>
      <c r="E283" s="29"/>
      <c r="F283" s="58"/>
      <c r="G283" s="95"/>
      <c r="K283" s="6"/>
      <c r="L283" s="104" t="s">
        <v>558</v>
      </c>
      <c r="M283" s="65" t="s">
        <v>842</v>
      </c>
      <c r="N283" s="104" t="str">
        <f t="shared" si="413"/>
        <v/>
      </c>
      <c r="O283" s="104">
        <v>0.15</v>
      </c>
      <c r="P283" s="108" t="str">
        <f t="shared" si="410"/>
        <v/>
      </c>
      <c r="Q283" s="66"/>
      <c r="R283" s="65">
        <v>0</v>
      </c>
      <c r="S283" s="65">
        <v>0</v>
      </c>
      <c r="T283" s="108" t="str">
        <f t="shared" si="315"/>
        <v/>
      </c>
      <c r="U283" s="108" t="str">
        <f t="shared" si="316"/>
        <v/>
      </c>
      <c r="V283" s="6"/>
      <c r="W283" s="64" t="str">
        <f t="shared" si="318"/>
        <v/>
      </c>
      <c r="X283" s="109" t="str">
        <f t="shared" ref="X283:Y283" si="418">IF(+R283&gt;1,+W283,"")</f>
        <v/>
      </c>
      <c r="Y283" s="109" t="str">
        <f t="shared" si="418"/>
        <v/>
      </c>
      <c r="Z283" s="6"/>
      <c r="AA283" s="6"/>
      <c r="AB283" s="6"/>
    </row>
    <row r="284" spans="1:28" s="1" customFormat="1" x14ac:dyDescent="0.25">
      <c r="A284" s="57" t="str">
        <f t="shared" si="412"/>
        <v>F</v>
      </c>
      <c r="B284" s="54" t="s">
        <v>568</v>
      </c>
      <c r="C284" s="4" t="s">
        <v>569</v>
      </c>
      <c r="D284" s="24" t="s">
        <v>42</v>
      </c>
      <c r="E284" s="28"/>
      <c r="F284" s="30"/>
      <c r="H284" s="67">
        <f>IF(+E284="Ska",1,0)</f>
        <v>0</v>
      </c>
      <c r="I284" s="67">
        <f>IF(+F284="Ja",1,0)</f>
        <v>0</v>
      </c>
      <c r="J284" s="67">
        <f t="shared" ref="J284" si="419">+H284-I284</f>
        <v>0</v>
      </c>
      <c r="K284" s="6"/>
      <c r="L284" s="104" t="s">
        <v>558</v>
      </c>
      <c r="M284" s="65">
        <v>3</v>
      </c>
      <c r="N284" s="104">
        <f t="shared" si="413"/>
        <v>76</v>
      </c>
      <c r="O284" s="104">
        <v>0.15</v>
      </c>
      <c r="P284" s="108">
        <f t="shared" si="410"/>
        <v>5.9210526315789467E-3</v>
      </c>
      <c r="Q284" s="66"/>
      <c r="R284" s="65">
        <v>3</v>
      </c>
      <c r="S284" s="65">
        <v>3</v>
      </c>
      <c r="T284" s="108">
        <f t="shared" si="315"/>
        <v>5.9210526315789467E-3</v>
      </c>
      <c r="U284" s="108">
        <f t="shared" si="316"/>
        <v>5.9210526315789467E-3</v>
      </c>
      <c r="V284" s="6"/>
      <c r="W284" s="64" t="str">
        <f>IF(+E284="Ska",-P284,"")</f>
        <v/>
      </c>
      <c r="X284" s="109" t="str">
        <f t="shared" ref="X284" si="420">IF(+R284&gt;1,+W284,"")</f>
        <v/>
      </c>
      <c r="Y284" s="109" t="str">
        <f>IF(+S284&gt;1,+W284,"")</f>
        <v/>
      </c>
      <c r="Z284" s="6"/>
      <c r="AA284" s="6"/>
      <c r="AB284" s="6"/>
    </row>
    <row r="285" spans="1:28" s="1" customFormat="1" ht="25.5" hidden="1" x14ac:dyDescent="0.2">
      <c r="A285" s="57" t="str">
        <f t="shared" si="412"/>
        <v>F</v>
      </c>
      <c r="B285" s="54" t="s">
        <v>570</v>
      </c>
      <c r="C285" s="4" t="s">
        <v>571</v>
      </c>
      <c r="D285" s="24" t="s">
        <v>41</v>
      </c>
      <c r="E285" s="29"/>
      <c r="F285" s="58"/>
      <c r="G285" s="95"/>
      <c r="K285" s="6"/>
      <c r="L285" s="104" t="s">
        <v>558</v>
      </c>
      <c r="M285" s="65" t="s">
        <v>842</v>
      </c>
      <c r="N285" s="104" t="str">
        <f t="shared" si="413"/>
        <v/>
      </c>
      <c r="O285" s="104">
        <v>0.15</v>
      </c>
      <c r="P285" s="108" t="str">
        <f t="shared" si="410"/>
        <v/>
      </c>
      <c r="Q285" s="66"/>
      <c r="R285" s="65">
        <v>0</v>
      </c>
      <c r="S285" s="65">
        <v>0</v>
      </c>
      <c r="T285" s="108" t="str">
        <f t="shared" si="315"/>
        <v/>
      </c>
      <c r="U285" s="108" t="str">
        <f t="shared" si="316"/>
        <v/>
      </c>
      <c r="V285" s="6"/>
      <c r="W285" s="64" t="str">
        <f t="shared" si="318"/>
        <v/>
      </c>
      <c r="X285" s="109" t="str">
        <f t="shared" ref="X285:Y285" si="421">IF(+R285&gt;1,+W285,"")</f>
        <v/>
      </c>
      <c r="Y285" s="109" t="str">
        <f t="shared" si="421"/>
        <v/>
      </c>
      <c r="Z285" s="6"/>
      <c r="AA285" s="6"/>
      <c r="AB285" s="6"/>
    </row>
    <row r="286" spans="1:28" s="1" customFormat="1" ht="18" hidden="1" x14ac:dyDescent="0.25">
      <c r="A286" s="57" t="str">
        <f t="shared" si="412"/>
        <v>F</v>
      </c>
      <c r="B286" s="55" t="s">
        <v>572</v>
      </c>
      <c r="C286" s="59" t="s">
        <v>573</v>
      </c>
      <c r="D286" s="24"/>
      <c r="E286" s="29"/>
      <c r="F286" s="58"/>
      <c r="G286" s="95"/>
      <c r="K286" s="6"/>
      <c r="L286" s="104" t="s">
        <v>558</v>
      </c>
      <c r="M286" s="65" t="s">
        <v>842</v>
      </c>
      <c r="N286" s="104" t="str">
        <f t="shared" si="413"/>
        <v/>
      </c>
      <c r="O286" s="104">
        <v>0.15</v>
      </c>
      <c r="P286" s="108" t="str">
        <f t="shared" si="410"/>
        <v/>
      </c>
      <c r="Q286" s="66"/>
      <c r="R286" s="65">
        <v>0</v>
      </c>
      <c r="S286" s="65">
        <v>0</v>
      </c>
      <c r="T286" s="108" t="str">
        <f t="shared" si="315"/>
        <v/>
      </c>
      <c r="U286" s="108" t="str">
        <f t="shared" si="316"/>
        <v/>
      </c>
      <c r="V286" s="6"/>
      <c r="W286" s="64" t="str">
        <f t="shared" si="318"/>
        <v/>
      </c>
      <c r="X286" s="109" t="str">
        <f t="shared" ref="X286:Y286" si="422">IF(+R286&gt;1,+W286,"")</f>
        <v/>
      </c>
      <c r="Y286" s="109" t="str">
        <f t="shared" si="422"/>
        <v/>
      </c>
      <c r="Z286" s="6"/>
      <c r="AA286" s="6"/>
      <c r="AB286" s="6"/>
    </row>
    <row r="287" spans="1:28" s="1" customFormat="1" ht="25.5" hidden="1" x14ac:dyDescent="0.2">
      <c r="A287" s="57" t="str">
        <f t="shared" si="412"/>
        <v>F</v>
      </c>
      <c r="B287" s="54" t="s">
        <v>574</v>
      </c>
      <c r="C287" s="4" t="s">
        <v>575</v>
      </c>
      <c r="D287" s="24" t="s">
        <v>41</v>
      </c>
      <c r="E287" s="29"/>
      <c r="F287" s="58"/>
      <c r="G287" s="95"/>
      <c r="K287" s="6"/>
      <c r="L287" s="104" t="s">
        <v>558</v>
      </c>
      <c r="M287" s="65" t="s">
        <v>842</v>
      </c>
      <c r="N287" s="104" t="str">
        <f t="shared" si="413"/>
        <v/>
      </c>
      <c r="O287" s="104">
        <v>0.15</v>
      </c>
      <c r="P287" s="108" t="str">
        <f t="shared" si="410"/>
        <v/>
      </c>
      <c r="Q287" s="66"/>
      <c r="R287" s="65">
        <v>0</v>
      </c>
      <c r="S287" s="65">
        <v>0</v>
      </c>
      <c r="T287" s="108" t="str">
        <f t="shared" ref="T287:T350" si="423">IF(+R287&gt;0,+$P287,"")</f>
        <v/>
      </c>
      <c r="U287" s="108" t="str">
        <f t="shared" ref="U287:U350" si="424">IF(+S287&gt;0,+$P287,"")</f>
        <v/>
      </c>
      <c r="V287" s="6"/>
      <c r="W287" s="64" t="str">
        <f t="shared" si="318"/>
        <v/>
      </c>
      <c r="X287" s="109" t="str">
        <f t="shared" ref="X287:Y287" si="425">IF(+R287&gt;1,+W287,"")</f>
        <v/>
      </c>
      <c r="Y287" s="109" t="str">
        <f t="shared" si="425"/>
        <v/>
      </c>
      <c r="Z287" s="6"/>
      <c r="AA287" s="6"/>
      <c r="AB287" s="6"/>
    </row>
    <row r="288" spans="1:28" s="1" customFormat="1" ht="12.75" hidden="1" x14ac:dyDescent="0.2">
      <c r="A288" s="57" t="str">
        <f t="shared" si="412"/>
        <v>F</v>
      </c>
      <c r="B288" s="54" t="s">
        <v>576</v>
      </c>
      <c r="C288" s="4" t="s">
        <v>577</v>
      </c>
      <c r="D288" s="24" t="s">
        <v>41</v>
      </c>
      <c r="E288" s="29"/>
      <c r="F288" s="58"/>
      <c r="G288" s="95"/>
      <c r="K288" s="6"/>
      <c r="L288" s="104" t="s">
        <v>558</v>
      </c>
      <c r="M288" s="65" t="s">
        <v>842</v>
      </c>
      <c r="N288" s="104" t="str">
        <f t="shared" si="413"/>
        <v/>
      </c>
      <c r="O288" s="104">
        <v>0.15</v>
      </c>
      <c r="P288" s="108" t="str">
        <f t="shared" si="410"/>
        <v/>
      </c>
      <c r="Q288" s="66"/>
      <c r="R288" s="65">
        <v>0</v>
      </c>
      <c r="S288" s="65">
        <v>0</v>
      </c>
      <c r="T288" s="108" t="str">
        <f t="shared" si="423"/>
        <v/>
      </c>
      <c r="U288" s="108" t="str">
        <f t="shared" si="424"/>
        <v/>
      </c>
      <c r="V288" s="6"/>
      <c r="W288" s="64" t="str">
        <f t="shared" ref="W288:W351" si="426">IF(+E288="Ska",-P288,"")</f>
        <v/>
      </c>
      <c r="X288" s="109" t="str">
        <f t="shared" ref="X288:Y288" si="427">IF(+R288&gt;1,+W288,"")</f>
        <v/>
      </c>
      <c r="Y288" s="109" t="str">
        <f t="shared" si="427"/>
        <v/>
      </c>
      <c r="Z288" s="6"/>
      <c r="AA288" s="6"/>
      <c r="AB288" s="6"/>
    </row>
    <row r="289" spans="1:28" s="1" customFormat="1" ht="12.75" hidden="1" x14ac:dyDescent="0.2">
      <c r="A289" s="57" t="str">
        <f t="shared" si="412"/>
        <v>F</v>
      </c>
      <c r="B289" s="54" t="s">
        <v>578</v>
      </c>
      <c r="C289" s="4" t="s">
        <v>579</v>
      </c>
      <c r="D289" s="24" t="s">
        <v>41</v>
      </c>
      <c r="E289" s="29"/>
      <c r="F289" s="58"/>
      <c r="G289" s="95"/>
      <c r="K289" s="6"/>
      <c r="L289" s="104" t="s">
        <v>558</v>
      </c>
      <c r="M289" s="65" t="s">
        <v>842</v>
      </c>
      <c r="N289" s="104" t="str">
        <f t="shared" si="413"/>
        <v/>
      </c>
      <c r="O289" s="104">
        <v>0.15</v>
      </c>
      <c r="P289" s="108" t="str">
        <f t="shared" si="410"/>
        <v/>
      </c>
      <c r="Q289" s="66"/>
      <c r="R289" s="65">
        <v>0</v>
      </c>
      <c r="S289" s="65">
        <v>0</v>
      </c>
      <c r="T289" s="108" t="str">
        <f t="shared" si="423"/>
        <v/>
      </c>
      <c r="U289" s="108" t="str">
        <f t="shared" si="424"/>
        <v/>
      </c>
      <c r="V289" s="6"/>
      <c r="W289" s="64" t="str">
        <f t="shared" si="426"/>
        <v/>
      </c>
      <c r="X289" s="109" t="str">
        <f t="shared" ref="X289:Y289" si="428">IF(+R289&gt;1,+W289,"")</f>
        <v/>
      </c>
      <c r="Y289" s="109" t="str">
        <f t="shared" si="428"/>
        <v/>
      </c>
      <c r="Z289" s="6"/>
      <c r="AA289" s="6"/>
      <c r="AB289" s="6"/>
    </row>
    <row r="290" spans="1:28" s="7" customFormat="1" ht="15" x14ac:dyDescent="0.25">
      <c r="A290" s="57" t="str">
        <f t="shared" si="412"/>
        <v>F</v>
      </c>
      <c r="B290" s="54" t="s">
        <v>580</v>
      </c>
      <c r="C290" s="4" t="s">
        <v>581</v>
      </c>
      <c r="D290" s="24" t="s">
        <v>42</v>
      </c>
      <c r="E290" s="28"/>
      <c r="F290" s="30"/>
      <c r="G290" s="1"/>
      <c r="H290" s="67">
        <f t="shared" ref="H290:H291" si="429">IF(+E290="Ska",1,0)</f>
        <v>0</v>
      </c>
      <c r="I290" s="67">
        <f t="shared" ref="I290:I291" si="430">IF(+F290="Ja",1,0)</f>
        <v>0</v>
      </c>
      <c r="J290" s="67">
        <f t="shared" ref="J290:J291" si="431">+H290-I290</f>
        <v>0</v>
      </c>
      <c r="K290" s="40"/>
      <c r="L290" s="104" t="s">
        <v>558</v>
      </c>
      <c r="M290" s="65">
        <v>5</v>
      </c>
      <c r="N290" s="104">
        <f t="shared" si="413"/>
        <v>76</v>
      </c>
      <c r="O290" s="104">
        <v>0.15</v>
      </c>
      <c r="P290" s="108">
        <f t="shared" si="410"/>
        <v>9.8684210526315784E-3</v>
      </c>
      <c r="Q290" s="66"/>
      <c r="R290" s="65">
        <v>5</v>
      </c>
      <c r="S290" s="65">
        <v>5</v>
      </c>
      <c r="T290" s="108">
        <f t="shared" si="423"/>
        <v>9.8684210526315784E-3</v>
      </c>
      <c r="U290" s="108">
        <f t="shared" si="424"/>
        <v>9.8684210526315784E-3</v>
      </c>
      <c r="V290" s="40"/>
      <c r="W290" s="64" t="str">
        <f t="shared" si="426"/>
        <v/>
      </c>
      <c r="X290" s="109" t="str">
        <f t="shared" ref="X290" si="432">IF(+R290&gt;1,+W290,"")</f>
        <v/>
      </c>
      <c r="Y290" s="109" t="str">
        <f t="shared" ref="Y290:Y291" si="433">IF(+S290&gt;1,+W290,"")</f>
        <v/>
      </c>
      <c r="Z290" s="40"/>
      <c r="AA290" s="40"/>
      <c r="AB290" s="40"/>
    </row>
    <row r="291" spans="1:28" s="1" customFormat="1" ht="26.4" x14ac:dyDescent="0.25">
      <c r="A291" s="57" t="str">
        <f t="shared" si="412"/>
        <v>F</v>
      </c>
      <c r="B291" s="54" t="s">
        <v>582</v>
      </c>
      <c r="C291" s="4" t="s">
        <v>583</v>
      </c>
      <c r="D291" s="24" t="s">
        <v>42</v>
      </c>
      <c r="E291" s="28"/>
      <c r="F291" s="30"/>
      <c r="H291" s="67">
        <f t="shared" si="429"/>
        <v>0</v>
      </c>
      <c r="I291" s="67">
        <f t="shared" si="430"/>
        <v>0</v>
      </c>
      <c r="J291" s="67">
        <f t="shared" si="431"/>
        <v>0</v>
      </c>
      <c r="K291" s="6"/>
      <c r="L291" s="104" t="s">
        <v>558</v>
      </c>
      <c r="M291" s="65">
        <v>5</v>
      </c>
      <c r="N291" s="104">
        <f t="shared" si="413"/>
        <v>76</v>
      </c>
      <c r="O291" s="104">
        <v>0.15</v>
      </c>
      <c r="P291" s="108">
        <f t="shared" si="410"/>
        <v>9.8684210526315784E-3</v>
      </c>
      <c r="Q291" s="66"/>
      <c r="R291" s="65">
        <v>5</v>
      </c>
      <c r="S291" s="65">
        <v>5</v>
      </c>
      <c r="T291" s="108">
        <f t="shared" si="423"/>
        <v>9.8684210526315784E-3</v>
      </c>
      <c r="U291" s="108">
        <f t="shared" si="424"/>
        <v>9.8684210526315784E-3</v>
      </c>
      <c r="V291" s="6"/>
      <c r="W291" s="64" t="str">
        <f t="shared" si="426"/>
        <v/>
      </c>
      <c r="X291" s="109" t="str">
        <f t="shared" ref="X291" si="434">IF(+R291&gt;1,+W291,"")</f>
        <v/>
      </c>
      <c r="Y291" s="109" t="str">
        <f t="shared" si="433"/>
        <v/>
      </c>
      <c r="Z291" s="6"/>
      <c r="AA291" s="6"/>
      <c r="AB291" s="6"/>
    </row>
    <row r="292" spans="1:28" s="1" customFormat="1" ht="12.75" hidden="1" x14ac:dyDescent="0.2">
      <c r="A292" s="57" t="str">
        <f t="shared" si="412"/>
        <v>F</v>
      </c>
      <c r="B292" s="54" t="s">
        <v>584</v>
      </c>
      <c r="C292" s="4" t="s">
        <v>585</v>
      </c>
      <c r="D292" s="24" t="s">
        <v>41</v>
      </c>
      <c r="E292" s="29"/>
      <c r="F292" s="58"/>
      <c r="G292" s="95"/>
      <c r="K292" s="6"/>
      <c r="L292" s="104" t="s">
        <v>558</v>
      </c>
      <c r="M292" s="65" t="s">
        <v>842</v>
      </c>
      <c r="N292" s="104" t="str">
        <f t="shared" si="413"/>
        <v/>
      </c>
      <c r="O292" s="104">
        <v>0.15</v>
      </c>
      <c r="P292" s="108" t="str">
        <f t="shared" si="410"/>
        <v/>
      </c>
      <c r="Q292" s="66"/>
      <c r="R292" s="65">
        <v>0</v>
      </c>
      <c r="S292" s="65">
        <v>0</v>
      </c>
      <c r="T292" s="108" t="str">
        <f t="shared" si="423"/>
        <v/>
      </c>
      <c r="U292" s="108" t="str">
        <f t="shared" si="424"/>
        <v/>
      </c>
      <c r="V292" s="6"/>
      <c r="W292" s="64" t="str">
        <f t="shared" si="426"/>
        <v/>
      </c>
      <c r="X292" s="109" t="str">
        <f t="shared" ref="X292:Y292" si="435">IF(+R292&gt;1,+W292,"")</f>
        <v/>
      </c>
      <c r="Y292" s="109" t="str">
        <f t="shared" si="435"/>
        <v/>
      </c>
      <c r="Z292" s="6"/>
      <c r="AA292" s="6"/>
      <c r="AB292" s="6"/>
    </row>
    <row r="293" spans="1:28" s="1" customFormat="1" ht="25.5" hidden="1" x14ac:dyDescent="0.2">
      <c r="A293" s="57" t="str">
        <f t="shared" si="412"/>
        <v>F</v>
      </c>
      <c r="B293" s="54" t="s">
        <v>586</v>
      </c>
      <c r="C293" s="4" t="s">
        <v>587</v>
      </c>
      <c r="D293" s="24" t="s">
        <v>41</v>
      </c>
      <c r="E293" s="29"/>
      <c r="F293" s="58"/>
      <c r="G293" s="95"/>
      <c r="K293" s="6"/>
      <c r="L293" s="104" t="s">
        <v>558</v>
      </c>
      <c r="M293" s="65" t="s">
        <v>842</v>
      </c>
      <c r="N293" s="104" t="str">
        <f t="shared" si="413"/>
        <v/>
      </c>
      <c r="O293" s="104">
        <v>0.15</v>
      </c>
      <c r="P293" s="108" t="str">
        <f t="shared" si="410"/>
        <v/>
      </c>
      <c r="Q293" s="66"/>
      <c r="R293" s="65">
        <v>0</v>
      </c>
      <c r="S293" s="65">
        <v>0</v>
      </c>
      <c r="T293" s="108" t="str">
        <f t="shared" si="423"/>
        <v/>
      </c>
      <c r="U293" s="108" t="str">
        <f t="shared" si="424"/>
        <v/>
      </c>
      <c r="V293" s="6"/>
      <c r="W293" s="64" t="str">
        <f t="shared" si="426"/>
        <v/>
      </c>
      <c r="X293" s="109" t="str">
        <f t="shared" ref="X293:Y293" si="436">IF(+R293&gt;1,+W293,"")</f>
        <v/>
      </c>
      <c r="Y293" s="109" t="str">
        <f t="shared" si="436"/>
        <v/>
      </c>
      <c r="Z293" s="6"/>
      <c r="AA293" s="6"/>
      <c r="AB293" s="6"/>
    </row>
    <row r="294" spans="1:28" s="1" customFormat="1" ht="26.4" x14ac:dyDescent="0.25">
      <c r="A294" s="57" t="str">
        <f t="shared" si="412"/>
        <v>F</v>
      </c>
      <c r="B294" s="54" t="s">
        <v>588</v>
      </c>
      <c r="C294" s="4" t="s">
        <v>589</v>
      </c>
      <c r="D294" s="24" t="s">
        <v>42</v>
      </c>
      <c r="E294" s="28"/>
      <c r="F294" s="30"/>
      <c r="H294" s="67">
        <f t="shared" ref="H294:H298" si="437">IF(+E294="Ska",1,0)</f>
        <v>0</v>
      </c>
      <c r="I294" s="67">
        <f t="shared" ref="I294:I298" si="438">IF(+F294="Ja",1,0)</f>
        <v>0</v>
      </c>
      <c r="J294" s="67">
        <f t="shared" ref="J294:J298" si="439">+H294-I294</f>
        <v>0</v>
      </c>
      <c r="K294" s="6"/>
      <c r="L294" s="104" t="s">
        <v>558</v>
      </c>
      <c r="M294" s="65">
        <v>5</v>
      </c>
      <c r="N294" s="104">
        <f t="shared" si="413"/>
        <v>76</v>
      </c>
      <c r="O294" s="104">
        <v>0.15</v>
      </c>
      <c r="P294" s="108">
        <f t="shared" si="410"/>
        <v>9.8684210526315784E-3</v>
      </c>
      <c r="Q294" s="66"/>
      <c r="R294" s="65">
        <v>5</v>
      </c>
      <c r="S294" s="65">
        <v>5</v>
      </c>
      <c r="T294" s="108">
        <f t="shared" si="423"/>
        <v>9.8684210526315784E-3</v>
      </c>
      <c r="U294" s="108">
        <f t="shared" si="424"/>
        <v>9.8684210526315784E-3</v>
      </c>
      <c r="V294" s="6"/>
      <c r="W294" s="64" t="str">
        <f t="shared" si="426"/>
        <v/>
      </c>
      <c r="X294" s="109" t="str">
        <f t="shared" ref="X294" si="440">IF(+R294&gt;1,+W294,"")</f>
        <v/>
      </c>
      <c r="Y294" s="109" t="str">
        <f t="shared" ref="Y294:Y298" si="441">IF(+S294&gt;1,+W294,"")</f>
        <v/>
      </c>
      <c r="Z294" s="6"/>
      <c r="AA294" s="6"/>
      <c r="AB294" s="6"/>
    </row>
    <row r="295" spans="1:28" s="1" customFormat="1" ht="26.4" x14ac:dyDescent="0.25">
      <c r="A295" s="57" t="str">
        <f t="shared" si="412"/>
        <v>F</v>
      </c>
      <c r="B295" s="54" t="s">
        <v>590</v>
      </c>
      <c r="C295" s="4" t="s">
        <v>591</v>
      </c>
      <c r="D295" s="24" t="s">
        <v>42</v>
      </c>
      <c r="E295" s="28"/>
      <c r="F295" s="30"/>
      <c r="H295" s="67">
        <f t="shared" si="437"/>
        <v>0</v>
      </c>
      <c r="I295" s="67">
        <f t="shared" si="438"/>
        <v>0</v>
      </c>
      <c r="J295" s="67">
        <f t="shared" si="439"/>
        <v>0</v>
      </c>
      <c r="K295" s="6"/>
      <c r="L295" s="104" t="s">
        <v>558</v>
      </c>
      <c r="M295" s="65">
        <v>3</v>
      </c>
      <c r="N295" s="104">
        <f t="shared" si="413"/>
        <v>76</v>
      </c>
      <c r="O295" s="104">
        <v>0.15</v>
      </c>
      <c r="P295" s="108">
        <f t="shared" si="410"/>
        <v>5.9210526315789467E-3</v>
      </c>
      <c r="Q295" s="66"/>
      <c r="R295" s="65">
        <v>0</v>
      </c>
      <c r="S295" s="65">
        <v>3</v>
      </c>
      <c r="T295" s="108" t="str">
        <f t="shared" si="423"/>
        <v/>
      </c>
      <c r="U295" s="108">
        <f t="shared" si="424"/>
        <v>5.9210526315789467E-3</v>
      </c>
      <c r="V295" s="6"/>
      <c r="W295" s="64" t="str">
        <f t="shared" si="426"/>
        <v/>
      </c>
      <c r="X295" s="109" t="str">
        <f t="shared" ref="X295" si="442">IF(+R295&gt;1,+W295,"")</f>
        <v/>
      </c>
      <c r="Y295" s="109" t="str">
        <f t="shared" si="441"/>
        <v/>
      </c>
      <c r="Z295" s="6"/>
      <c r="AA295" s="6"/>
      <c r="AB295" s="6"/>
    </row>
    <row r="296" spans="1:28" s="1" customFormat="1" x14ac:dyDescent="0.25">
      <c r="A296" s="57" t="str">
        <f t="shared" si="412"/>
        <v>F</v>
      </c>
      <c r="B296" s="54" t="s">
        <v>592</v>
      </c>
      <c r="C296" s="4" t="s">
        <v>593</v>
      </c>
      <c r="D296" s="24" t="s">
        <v>42</v>
      </c>
      <c r="E296" s="28"/>
      <c r="F296" s="30"/>
      <c r="H296" s="67">
        <f t="shared" si="437"/>
        <v>0</v>
      </c>
      <c r="I296" s="67">
        <f t="shared" si="438"/>
        <v>0</v>
      </c>
      <c r="J296" s="67">
        <f t="shared" si="439"/>
        <v>0</v>
      </c>
      <c r="K296" s="6"/>
      <c r="L296" s="104" t="s">
        <v>558</v>
      </c>
      <c r="M296" s="65">
        <v>3</v>
      </c>
      <c r="N296" s="104">
        <f t="shared" si="413"/>
        <v>76</v>
      </c>
      <c r="O296" s="104">
        <v>0.15</v>
      </c>
      <c r="P296" s="108">
        <f t="shared" si="410"/>
        <v>5.9210526315789467E-3</v>
      </c>
      <c r="Q296" s="66"/>
      <c r="R296" s="65">
        <v>3</v>
      </c>
      <c r="S296" s="65">
        <v>3</v>
      </c>
      <c r="T296" s="108">
        <f t="shared" si="423"/>
        <v>5.9210526315789467E-3</v>
      </c>
      <c r="U296" s="108">
        <f t="shared" si="424"/>
        <v>5.9210526315789467E-3</v>
      </c>
      <c r="V296" s="6"/>
      <c r="W296" s="64" t="str">
        <f t="shared" si="426"/>
        <v/>
      </c>
      <c r="X296" s="109" t="str">
        <f t="shared" ref="X296" si="443">IF(+R296&gt;1,+W296,"")</f>
        <v/>
      </c>
      <c r="Y296" s="109" t="str">
        <f t="shared" si="441"/>
        <v/>
      </c>
      <c r="Z296" s="6"/>
      <c r="AA296" s="6"/>
      <c r="AB296" s="6"/>
    </row>
    <row r="297" spans="1:28" s="1" customFormat="1" ht="39.6" x14ac:dyDescent="0.25">
      <c r="A297" s="57" t="str">
        <f t="shared" si="412"/>
        <v>F</v>
      </c>
      <c r="B297" s="54" t="s">
        <v>594</v>
      </c>
      <c r="C297" s="4" t="s">
        <v>595</v>
      </c>
      <c r="D297" s="24" t="s">
        <v>42</v>
      </c>
      <c r="E297" s="28"/>
      <c r="F297" s="30"/>
      <c r="H297" s="67">
        <f t="shared" si="437"/>
        <v>0</v>
      </c>
      <c r="I297" s="67">
        <f t="shared" si="438"/>
        <v>0</v>
      </c>
      <c r="J297" s="67">
        <f t="shared" si="439"/>
        <v>0</v>
      </c>
      <c r="K297" s="6"/>
      <c r="L297" s="104" t="s">
        <v>558</v>
      </c>
      <c r="M297" s="65">
        <v>5</v>
      </c>
      <c r="N297" s="104">
        <f t="shared" si="413"/>
        <v>76</v>
      </c>
      <c r="O297" s="104">
        <v>0.15</v>
      </c>
      <c r="P297" s="108">
        <f t="shared" si="410"/>
        <v>9.8684210526315784E-3</v>
      </c>
      <c r="Q297" s="66"/>
      <c r="R297" s="65">
        <v>5</v>
      </c>
      <c r="S297" s="65">
        <v>5</v>
      </c>
      <c r="T297" s="108">
        <f t="shared" si="423"/>
        <v>9.8684210526315784E-3</v>
      </c>
      <c r="U297" s="108">
        <f t="shared" si="424"/>
        <v>9.8684210526315784E-3</v>
      </c>
      <c r="V297" s="6"/>
      <c r="W297" s="64" t="str">
        <f t="shared" si="426"/>
        <v/>
      </c>
      <c r="X297" s="109" t="str">
        <f t="shared" ref="X297" si="444">IF(+R297&gt;1,+W297,"")</f>
        <v/>
      </c>
      <c r="Y297" s="109" t="str">
        <f t="shared" si="441"/>
        <v/>
      </c>
      <c r="Z297" s="6"/>
      <c r="AA297" s="6"/>
      <c r="AB297" s="6"/>
    </row>
    <row r="298" spans="1:28" s="1" customFormat="1" ht="26.4" x14ac:dyDescent="0.25">
      <c r="A298" s="57" t="str">
        <f t="shared" si="412"/>
        <v>F</v>
      </c>
      <c r="B298" s="54" t="s">
        <v>596</v>
      </c>
      <c r="C298" s="4" t="s">
        <v>597</v>
      </c>
      <c r="D298" s="24" t="s">
        <v>42</v>
      </c>
      <c r="E298" s="28"/>
      <c r="F298" s="30"/>
      <c r="H298" s="67">
        <f t="shared" si="437"/>
        <v>0</v>
      </c>
      <c r="I298" s="67">
        <f t="shared" si="438"/>
        <v>0</v>
      </c>
      <c r="J298" s="67">
        <f t="shared" si="439"/>
        <v>0</v>
      </c>
      <c r="K298" s="6"/>
      <c r="L298" s="104" t="s">
        <v>558</v>
      </c>
      <c r="M298" s="65">
        <v>5</v>
      </c>
      <c r="N298" s="104">
        <f t="shared" si="413"/>
        <v>76</v>
      </c>
      <c r="O298" s="104">
        <v>0.15</v>
      </c>
      <c r="P298" s="108">
        <f t="shared" si="410"/>
        <v>9.8684210526315784E-3</v>
      </c>
      <c r="Q298" s="66"/>
      <c r="R298" s="65">
        <v>5</v>
      </c>
      <c r="S298" s="65">
        <v>5</v>
      </c>
      <c r="T298" s="108">
        <f t="shared" si="423"/>
        <v>9.8684210526315784E-3</v>
      </c>
      <c r="U298" s="108">
        <f t="shared" si="424"/>
        <v>9.8684210526315784E-3</v>
      </c>
      <c r="V298" s="6"/>
      <c r="W298" s="64" t="str">
        <f t="shared" si="426"/>
        <v/>
      </c>
      <c r="X298" s="109" t="str">
        <f t="shared" ref="X298" si="445">IF(+R298&gt;1,+W298,"")</f>
        <v/>
      </c>
      <c r="Y298" s="109" t="str">
        <f t="shared" si="441"/>
        <v/>
      </c>
      <c r="Z298" s="6"/>
      <c r="AA298" s="6"/>
      <c r="AB298" s="6"/>
    </row>
    <row r="299" spans="1:28" s="1" customFormat="1" ht="25.5" hidden="1" x14ac:dyDescent="0.2">
      <c r="A299" s="57" t="str">
        <f t="shared" si="412"/>
        <v>F</v>
      </c>
      <c r="B299" s="54" t="s">
        <v>598</v>
      </c>
      <c r="C299" s="4" t="s">
        <v>599</v>
      </c>
      <c r="D299" s="24" t="s">
        <v>41</v>
      </c>
      <c r="E299" s="29"/>
      <c r="F299" s="58"/>
      <c r="G299" s="95"/>
      <c r="K299" s="6"/>
      <c r="L299" s="104" t="s">
        <v>558</v>
      </c>
      <c r="M299" s="65" t="s">
        <v>842</v>
      </c>
      <c r="N299" s="104" t="str">
        <f t="shared" si="413"/>
        <v/>
      </c>
      <c r="O299" s="104">
        <v>0.15</v>
      </c>
      <c r="P299" s="108" t="str">
        <f t="shared" si="410"/>
        <v/>
      </c>
      <c r="Q299" s="66"/>
      <c r="R299" s="65">
        <v>0</v>
      </c>
      <c r="S299" s="65">
        <v>0</v>
      </c>
      <c r="T299" s="108" t="str">
        <f t="shared" si="423"/>
        <v/>
      </c>
      <c r="U299" s="108" t="str">
        <f t="shared" si="424"/>
        <v/>
      </c>
      <c r="V299" s="6"/>
      <c r="W299" s="64" t="str">
        <f t="shared" si="426"/>
        <v/>
      </c>
      <c r="X299" s="109" t="str">
        <f t="shared" ref="X299:Y299" si="446">IF(+R299&gt;1,+W299,"")</f>
        <v/>
      </c>
      <c r="Y299" s="109" t="str">
        <f t="shared" si="446"/>
        <v/>
      </c>
      <c r="Z299" s="6"/>
      <c r="AA299" s="6"/>
      <c r="AB299" s="6"/>
    </row>
    <row r="300" spans="1:28" s="1" customFormat="1" ht="18" hidden="1" x14ac:dyDescent="0.25">
      <c r="A300" s="57" t="str">
        <f t="shared" si="412"/>
        <v>F</v>
      </c>
      <c r="B300" s="55" t="s">
        <v>600</v>
      </c>
      <c r="C300" s="59" t="s">
        <v>601</v>
      </c>
      <c r="D300" s="24"/>
      <c r="E300" s="29"/>
      <c r="F300" s="58"/>
      <c r="G300" s="95"/>
      <c r="K300" s="6"/>
      <c r="L300" s="104" t="s">
        <v>558</v>
      </c>
      <c r="M300" s="65" t="s">
        <v>842</v>
      </c>
      <c r="N300" s="104" t="str">
        <f t="shared" si="413"/>
        <v/>
      </c>
      <c r="O300" s="104">
        <v>0.15</v>
      </c>
      <c r="P300" s="108" t="str">
        <f t="shared" si="410"/>
        <v/>
      </c>
      <c r="Q300" s="66"/>
      <c r="R300" s="65">
        <v>0</v>
      </c>
      <c r="S300" s="65">
        <v>0</v>
      </c>
      <c r="T300" s="108" t="str">
        <f t="shared" si="423"/>
        <v/>
      </c>
      <c r="U300" s="108" t="str">
        <f t="shared" si="424"/>
        <v/>
      </c>
      <c r="V300" s="6"/>
      <c r="W300" s="64" t="str">
        <f t="shared" si="426"/>
        <v/>
      </c>
      <c r="X300" s="109" t="str">
        <f t="shared" ref="X300:Y300" si="447">IF(+R300&gt;1,+W300,"")</f>
        <v/>
      </c>
      <c r="Y300" s="109" t="str">
        <f t="shared" si="447"/>
        <v/>
      </c>
      <c r="Z300" s="6"/>
      <c r="AA300" s="6"/>
      <c r="AB300" s="6"/>
    </row>
    <row r="301" spans="1:28" s="1" customFormat="1" ht="25.5" hidden="1" x14ac:dyDescent="0.2">
      <c r="A301" s="57" t="str">
        <f t="shared" si="412"/>
        <v>F</v>
      </c>
      <c r="B301" s="54" t="s">
        <v>602</v>
      </c>
      <c r="C301" s="4" t="s">
        <v>603</v>
      </c>
      <c r="D301" s="24" t="s">
        <v>41</v>
      </c>
      <c r="E301" s="29"/>
      <c r="F301" s="58"/>
      <c r="G301" s="95"/>
      <c r="K301" s="6"/>
      <c r="L301" s="104" t="s">
        <v>558</v>
      </c>
      <c r="M301" s="65" t="s">
        <v>842</v>
      </c>
      <c r="N301" s="104" t="str">
        <f t="shared" si="413"/>
        <v/>
      </c>
      <c r="O301" s="104">
        <v>0.15</v>
      </c>
      <c r="P301" s="108" t="str">
        <f t="shared" si="410"/>
        <v/>
      </c>
      <c r="Q301" s="66"/>
      <c r="R301" s="65">
        <v>0</v>
      </c>
      <c r="S301" s="65">
        <v>0</v>
      </c>
      <c r="T301" s="108" t="str">
        <f t="shared" si="423"/>
        <v/>
      </c>
      <c r="U301" s="108" t="str">
        <f t="shared" si="424"/>
        <v/>
      </c>
      <c r="V301" s="6"/>
      <c r="W301" s="64" t="str">
        <f t="shared" si="426"/>
        <v/>
      </c>
      <c r="X301" s="109" t="str">
        <f t="shared" ref="X301:Y301" si="448">IF(+R301&gt;1,+W301,"")</f>
        <v/>
      </c>
      <c r="Y301" s="109" t="str">
        <f t="shared" si="448"/>
        <v/>
      </c>
      <c r="Z301" s="6"/>
      <c r="AA301" s="6"/>
      <c r="AB301" s="6"/>
    </row>
    <row r="302" spans="1:28" s="1" customFormat="1" ht="25.5" hidden="1" x14ac:dyDescent="0.2">
      <c r="A302" s="57" t="str">
        <f t="shared" si="412"/>
        <v>F</v>
      </c>
      <c r="B302" s="54" t="s">
        <v>604</v>
      </c>
      <c r="C302" s="4" t="s">
        <v>605</v>
      </c>
      <c r="D302" s="24" t="s">
        <v>41</v>
      </c>
      <c r="E302" s="29"/>
      <c r="F302" s="58"/>
      <c r="G302" s="95"/>
      <c r="K302" s="6"/>
      <c r="L302" s="104" t="s">
        <v>558</v>
      </c>
      <c r="M302" s="65" t="s">
        <v>842</v>
      </c>
      <c r="N302" s="104" t="str">
        <f t="shared" si="413"/>
        <v/>
      </c>
      <c r="O302" s="104">
        <v>0.15</v>
      </c>
      <c r="P302" s="108" t="str">
        <f t="shared" si="410"/>
        <v/>
      </c>
      <c r="Q302" s="66"/>
      <c r="R302" s="65">
        <v>0</v>
      </c>
      <c r="S302" s="65">
        <v>0</v>
      </c>
      <c r="T302" s="108" t="str">
        <f t="shared" si="423"/>
        <v/>
      </c>
      <c r="U302" s="108" t="str">
        <f t="shared" si="424"/>
        <v/>
      </c>
      <c r="V302" s="6"/>
      <c r="W302" s="64" t="str">
        <f t="shared" si="426"/>
        <v/>
      </c>
      <c r="X302" s="109" t="str">
        <f t="shared" ref="X302:Y302" si="449">IF(+R302&gt;1,+W302,"")</f>
        <v/>
      </c>
      <c r="Y302" s="109" t="str">
        <f t="shared" si="449"/>
        <v/>
      </c>
      <c r="Z302" s="6"/>
      <c r="AA302" s="6"/>
      <c r="AB302" s="6"/>
    </row>
    <row r="303" spans="1:28" s="1" customFormat="1" x14ac:dyDescent="0.25">
      <c r="A303" s="57" t="str">
        <f t="shared" si="412"/>
        <v>F</v>
      </c>
      <c r="B303" s="54" t="s">
        <v>606</v>
      </c>
      <c r="C303" s="4" t="s">
        <v>607</v>
      </c>
      <c r="D303" s="24" t="s">
        <v>42</v>
      </c>
      <c r="E303" s="28"/>
      <c r="F303" s="30"/>
      <c r="H303" s="67">
        <f>IF(+E303="Ska",1,0)</f>
        <v>0</v>
      </c>
      <c r="I303" s="67">
        <f>IF(+F303="Ja",1,0)</f>
        <v>0</v>
      </c>
      <c r="J303" s="67">
        <f t="shared" ref="J303" si="450">+H303-I303</f>
        <v>0</v>
      </c>
      <c r="K303" s="6"/>
      <c r="L303" s="104" t="s">
        <v>558</v>
      </c>
      <c r="M303" s="65">
        <v>3</v>
      </c>
      <c r="N303" s="104">
        <f t="shared" si="413"/>
        <v>76</v>
      </c>
      <c r="O303" s="104">
        <v>0.15</v>
      </c>
      <c r="P303" s="108">
        <f t="shared" si="410"/>
        <v>5.9210526315789467E-3</v>
      </c>
      <c r="Q303" s="66"/>
      <c r="R303" s="65">
        <v>3</v>
      </c>
      <c r="S303" s="65">
        <v>3</v>
      </c>
      <c r="T303" s="108">
        <f t="shared" si="423"/>
        <v>5.9210526315789467E-3</v>
      </c>
      <c r="U303" s="108">
        <f t="shared" si="424"/>
        <v>5.9210526315789467E-3</v>
      </c>
      <c r="V303" s="6"/>
      <c r="W303" s="64" t="str">
        <f>IF(+E303="Ska",-P303,"")</f>
        <v/>
      </c>
      <c r="X303" s="109" t="str">
        <f t="shared" ref="X303" si="451">IF(+R303&gt;1,+W303,"")</f>
        <v/>
      </c>
      <c r="Y303" s="109" t="str">
        <f>IF(+S303&gt;1,+W303,"")</f>
        <v/>
      </c>
      <c r="Z303" s="6"/>
      <c r="AA303" s="6"/>
      <c r="AB303" s="6"/>
    </row>
    <row r="304" spans="1:28" s="1" customFormat="1" ht="25.5" hidden="1" x14ac:dyDescent="0.2">
      <c r="A304" s="57" t="str">
        <f t="shared" si="412"/>
        <v>F</v>
      </c>
      <c r="B304" s="54" t="s">
        <v>608</v>
      </c>
      <c r="C304" s="4" t="s">
        <v>609</v>
      </c>
      <c r="D304" s="24" t="s">
        <v>41</v>
      </c>
      <c r="E304" s="29"/>
      <c r="F304" s="58"/>
      <c r="G304" s="95"/>
      <c r="K304" s="6"/>
      <c r="L304" s="104" t="s">
        <v>558</v>
      </c>
      <c r="M304" s="65" t="s">
        <v>842</v>
      </c>
      <c r="N304" s="104" t="str">
        <f t="shared" si="413"/>
        <v/>
      </c>
      <c r="O304" s="104">
        <v>0.15</v>
      </c>
      <c r="P304" s="108" t="str">
        <f t="shared" si="410"/>
        <v/>
      </c>
      <c r="Q304" s="66"/>
      <c r="R304" s="65">
        <v>0</v>
      </c>
      <c r="S304" s="65">
        <v>0</v>
      </c>
      <c r="T304" s="108" t="str">
        <f t="shared" si="423"/>
        <v/>
      </c>
      <c r="U304" s="108" t="str">
        <f t="shared" si="424"/>
        <v/>
      </c>
      <c r="V304" s="6"/>
      <c r="W304" s="64" t="str">
        <f t="shared" si="426"/>
        <v/>
      </c>
      <c r="X304" s="109" t="str">
        <f t="shared" ref="X304:Y304" si="452">IF(+R304&gt;1,+W304,"")</f>
        <v/>
      </c>
      <c r="Y304" s="109" t="str">
        <f t="shared" si="452"/>
        <v/>
      </c>
      <c r="Z304" s="6"/>
      <c r="AA304" s="6"/>
      <c r="AB304" s="6"/>
    </row>
    <row r="305" spans="1:28" s="1" customFormat="1" ht="25.5" hidden="1" x14ac:dyDescent="0.2">
      <c r="A305" s="57" t="str">
        <f t="shared" si="412"/>
        <v>F</v>
      </c>
      <c r="B305" s="54" t="s">
        <v>610</v>
      </c>
      <c r="C305" s="4" t="s">
        <v>611</v>
      </c>
      <c r="D305" s="24" t="s">
        <v>41</v>
      </c>
      <c r="E305" s="29"/>
      <c r="F305" s="58"/>
      <c r="G305" s="95"/>
      <c r="K305" s="6"/>
      <c r="L305" s="104" t="s">
        <v>558</v>
      </c>
      <c r="M305" s="65" t="s">
        <v>842</v>
      </c>
      <c r="N305" s="104" t="str">
        <f t="shared" si="413"/>
        <v/>
      </c>
      <c r="O305" s="104">
        <v>0.15</v>
      </c>
      <c r="P305" s="108" t="str">
        <f t="shared" si="410"/>
        <v/>
      </c>
      <c r="Q305" s="66"/>
      <c r="R305" s="65">
        <v>0</v>
      </c>
      <c r="S305" s="65">
        <v>0</v>
      </c>
      <c r="T305" s="108" t="str">
        <f t="shared" si="423"/>
        <v/>
      </c>
      <c r="U305" s="108" t="str">
        <f t="shared" si="424"/>
        <v/>
      </c>
      <c r="V305" s="6"/>
      <c r="W305" s="64" t="str">
        <f t="shared" si="426"/>
        <v/>
      </c>
      <c r="X305" s="109" t="str">
        <f t="shared" ref="X305:Y305" si="453">IF(+R305&gt;1,+W305,"")</f>
        <v/>
      </c>
      <c r="Y305" s="109" t="str">
        <f t="shared" si="453"/>
        <v/>
      </c>
      <c r="Z305" s="6"/>
      <c r="AA305" s="6"/>
      <c r="AB305" s="6"/>
    </row>
    <row r="306" spans="1:28" s="1" customFormat="1" ht="18" hidden="1" x14ac:dyDescent="0.25">
      <c r="A306" s="57" t="str">
        <f t="shared" si="412"/>
        <v>F</v>
      </c>
      <c r="B306" s="55" t="s">
        <v>612</v>
      </c>
      <c r="C306" s="59" t="s">
        <v>613</v>
      </c>
      <c r="D306" s="24"/>
      <c r="E306" s="29"/>
      <c r="F306" s="58"/>
      <c r="G306" s="95"/>
      <c r="K306" s="6"/>
      <c r="L306" s="104" t="s">
        <v>558</v>
      </c>
      <c r="M306" s="65" t="s">
        <v>842</v>
      </c>
      <c r="N306" s="104" t="str">
        <f t="shared" si="413"/>
        <v/>
      </c>
      <c r="O306" s="104">
        <v>0.15</v>
      </c>
      <c r="P306" s="108" t="str">
        <f t="shared" si="410"/>
        <v/>
      </c>
      <c r="Q306" s="66"/>
      <c r="R306" s="65">
        <v>0</v>
      </c>
      <c r="S306" s="65">
        <v>0</v>
      </c>
      <c r="T306" s="108" t="str">
        <f t="shared" si="423"/>
        <v/>
      </c>
      <c r="U306" s="108" t="str">
        <f t="shared" si="424"/>
        <v/>
      </c>
      <c r="V306" s="6"/>
      <c r="W306" s="64" t="str">
        <f t="shared" si="426"/>
        <v/>
      </c>
      <c r="X306" s="109" t="str">
        <f t="shared" ref="X306:Y306" si="454">IF(+R306&gt;1,+W306,"")</f>
        <v/>
      </c>
      <c r="Y306" s="109" t="str">
        <f t="shared" si="454"/>
        <v/>
      </c>
      <c r="Z306" s="6"/>
      <c r="AA306" s="6"/>
      <c r="AB306" s="6"/>
    </row>
    <row r="307" spans="1:28" s="1" customFormat="1" ht="26.4" x14ac:dyDescent="0.25">
      <c r="A307" s="57" t="str">
        <f t="shared" si="412"/>
        <v>F</v>
      </c>
      <c r="B307" s="54" t="s">
        <v>614</v>
      </c>
      <c r="C307" s="4" t="s">
        <v>615</v>
      </c>
      <c r="D307" s="24" t="s">
        <v>42</v>
      </c>
      <c r="E307" s="28"/>
      <c r="F307" s="30"/>
      <c r="H307" s="67">
        <f>IF(+E307="Ska",1,0)</f>
        <v>0</v>
      </c>
      <c r="I307" s="67">
        <f>IF(+F307="Ja",1,0)</f>
        <v>0</v>
      </c>
      <c r="J307" s="67">
        <f t="shared" ref="J307" si="455">+H307-I307</f>
        <v>0</v>
      </c>
      <c r="K307" s="6"/>
      <c r="L307" s="104" t="s">
        <v>558</v>
      </c>
      <c r="M307" s="65">
        <v>5</v>
      </c>
      <c r="N307" s="104">
        <f t="shared" si="413"/>
        <v>76</v>
      </c>
      <c r="O307" s="104">
        <v>0.15</v>
      </c>
      <c r="P307" s="108">
        <f t="shared" si="410"/>
        <v>9.8684210526315784E-3</v>
      </c>
      <c r="Q307" s="66"/>
      <c r="R307" s="65">
        <v>5</v>
      </c>
      <c r="S307" s="65">
        <v>5</v>
      </c>
      <c r="T307" s="108">
        <f t="shared" si="423"/>
        <v>9.8684210526315784E-3</v>
      </c>
      <c r="U307" s="108">
        <f t="shared" si="424"/>
        <v>9.8684210526315784E-3</v>
      </c>
      <c r="V307" s="6"/>
      <c r="W307" s="64" t="str">
        <f>IF(+E307="Ska",-P307,"")</f>
        <v/>
      </c>
      <c r="X307" s="109" t="str">
        <f t="shared" ref="X307" si="456">IF(+R307&gt;1,+W307,"")</f>
        <v/>
      </c>
      <c r="Y307" s="109" t="str">
        <f>IF(+S307&gt;1,+W307,"")</f>
        <v/>
      </c>
      <c r="Z307" s="6"/>
      <c r="AA307" s="6"/>
      <c r="AB307" s="6"/>
    </row>
    <row r="308" spans="1:28" s="7" customFormat="1" ht="15" hidden="1" x14ac:dyDescent="0.2">
      <c r="A308" s="57" t="str">
        <f t="shared" si="412"/>
        <v>F</v>
      </c>
      <c r="B308" s="54" t="s">
        <v>616</v>
      </c>
      <c r="C308" s="4" t="s">
        <v>617</v>
      </c>
      <c r="D308" s="24" t="s">
        <v>41</v>
      </c>
      <c r="E308" s="29"/>
      <c r="F308" s="58"/>
      <c r="G308" s="98"/>
      <c r="H308" s="1"/>
      <c r="I308" s="1"/>
      <c r="J308" s="1"/>
      <c r="K308" s="40"/>
      <c r="L308" s="104" t="s">
        <v>558</v>
      </c>
      <c r="M308" s="65" t="s">
        <v>842</v>
      </c>
      <c r="N308" s="104" t="str">
        <f t="shared" si="413"/>
        <v/>
      </c>
      <c r="O308" s="104">
        <v>0.15</v>
      </c>
      <c r="P308" s="108" t="str">
        <f t="shared" si="410"/>
        <v/>
      </c>
      <c r="Q308" s="66"/>
      <c r="R308" s="65">
        <v>0</v>
      </c>
      <c r="S308" s="65">
        <v>0</v>
      </c>
      <c r="T308" s="108" t="str">
        <f t="shared" si="423"/>
        <v/>
      </c>
      <c r="U308" s="108" t="str">
        <f t="shared" si="424"/>
        <v/>
      </c>
      <c r="V308" s="40"/>
      <c r="W308" s="64" t="str">
        <f t="shared" si="426"/>
        <v/>
      </c>
      <c r="X308" s="109" t="str">
        <f t="shared" ref="X308:Y308" si="457">IF(+R308&gt;1,+W308,"")</f>
        <v/>
      </c>
      <c r="Y308" s="109" t="str">
        <f t="shared" si="457"/>
        <v/>
      </c>
      <c r="Z308" s="40"/>
      <c r="AA308" s="40"/>
      <c r="AB308" s="40"/>
    </row>
    <row r="309" spans="1:28" s="1" customFormat="1" ht="12.75" hidden="1" x14ac:dyDescent="0.2">
      <c r="A309" s="57" t="str">
        <f t="shared" si="412"/>
        <v>F</v>
      </c>
      <c r="B309" s="54" t="s">
        <v>618</v>
      </c>
      <c r="C309" s="4" t="s">
        <v>619</v>
      </c>
      <c r="D309" s="24" t="s">
        <v>41</v>
      </c>
      <c r="E309" s="29"/>
      <c r="F309" s="58"/>
      <c r="G309" s="95"/>
      <c r="K309" s="6"/>
      <c r="L309" s="104" t="s">
        <v>558</v>
      </c>
      <c r="M309" s="65" t="s">
        <v>842</v>
      </c>
      <c r="N309" s="104" t="str">
        <f t="shared" si="413"/>
        <v/>
      </c>
      <c r="O309" s="104">
        <v>0.15</v>
      </c>
      <c r="P309" s="108" t="str">
        <f t="shared" si="410"/>
        <v/>
      </c>
      <c r="Q309" s="66"/>
      <c r="R309" s="65">
        <v>0</v>
      </c>
      <c r="S309" s="65">
        <v>0</v>
      </c>
      <c r="T309" s="108" t="str">
        <f t="shared" si="423"/>
        <v/>
      </c>
      <c r="U309" s="108" t="str">
        <f t="shared" si="424"/>
        <v/>
      </c>
      <c r="V309" s="6"/>
      <c r="W309" s="64" t="str">
        <f t="shared" si="426"/>
        <v/>
      </c>
      <c r="X309" s="109" t="str">
        <f t="shared" ref="X309:Y309" si="458">IF(+R309&gt;1,+W309,"")</f>
        <v/>
      </c>
      <c r="Y309" s="109" t="str">
        <f t="shared" si="458"/>
        <v/>
      </c>
      <c r="Z309" s="6"/>
      <c r="AA309" s="6"/>
      <c r="AB309" s="6"/>
    </row>
    <row r="310" spans="1:28" s="1" customFormat="1" x14ac:dyDescent="0.25">
      <c r="A310" s="57" t="str">
        <f t="shared" si="412"/>
        <v>F</v>
      </c>
      <c r="B310" s="54" t="s">
        <v>620</v>
      </c>
      <c r="C310" s="4" t="s">
        <v>621</v>
      </c>
      <c r="D310" s="24" t="s">
        <v>42</v>
      </c>
      <c r="E310" s="28"/>
      <c r="F310" s="30"/>
      <c r="H310" s="67">
        <f>IF(+E310="Ska",1,0)</f>
        <v>0</v>
      </c>
      <c r="I310" s="67">
        <f>IF(+F310="Ja",1,0)</f>
        <v>0</v>
      </c>
      <c r="J310" s="67">
        <f t="shared" ref="J310" si="459">+H310-I310</f>
        <v>0</v>
      </c>
      <c r="K310" s="6"/>
      <c r="L310" s="104" t="s">
        <v>558</v>
      </c>
      <c r="M310" s="65">
        <v>5</v>
      </c>
      <c r="N310" s="104">
        <f t="shared" si="413"/>
        <v>76</v>
      </c>
      <c r="O310" s="104">
        <v>0.15</v>
      </c>
      <c r="P310" s="108">
        <f t="shared" si="410"/>
        <v>9.8684210526315784E-3</v>
      </c>
      <c r="Q310" s="66"/>
      <c r="R310" s="65">
        <v>5</v>
      </c>
      <c r="S310" s="65">
        <v>5</v>
      </c>
      <c r="T310" s="108">
        <f t="shared" si="423"/>
        <v>9.8684210526315784E-3</v>
      </c>
      <c r="U310" s="108">
        <f t="shared" si="424"/>
        <v>9.8684210526315784E-3</v>
      </c>
      <c r="V310" s="6"/>
      <c r="W310" s="64" t="str">
        <f>IF(+E310="Ska",-P310,"")</f>
        <v/>
      </c>
      <c r="X310" s="109" t="str">
        <f t="shared" ref="X310" si="460">IF(+R310&gt;1,+W310,"")</f>
        <v/>
      </c>
      <c r="Y310" s="109" t="str">
        <f>IF(+S310&gt;1,+W310,"")</f>
        <v/>
      </c>
      <c r="Z310" s="6"/>
      <c r="AA310" s="6"/>
      <c r="AB310" s="6"/>
    </row>
    <row r="311" spans="1:28" s="1" customFormat="1" ht="12.75" hidden="1" x14ac:dyDescent="0.2">
      <c r="A311" s="57" t="str">
        <f t="shared" si="412"/>
        <v>F</v>
      </c>
      <c r="B311" s="54" t="s">
        <v>622</v>
      </c>
      <c r="C311" s="4" t="s">
        <v>623</v>
      </c>
      <c r="D311" s="24" t="s">
        <v>41</v>
      </c>
      <c r="E311" s="29"/>
      <c r="F311" s="58"/>
      <c r="G311" s="95"/>
      <c r="K311" s="6"/>
      <c r="L311" s="104" t="s">
        <v>558</v>
      </c>
      <c r="M311" s="65" t="s">
        <v>842</v>
      </c>
      <c r="N311" s="104" t="str">
        <f t="shared" si="413"/>
        <v/>
      </c>
      <c r="O311" s="104">
        <v>0.15</v>
      </c>
      <c r="P311" s="108" t="str">
        <f t="shared" si="410"/>
        <v/>
      </c>
      <c r="Q311" s="66"/>
      <c r="R311" s="65">
        <v>0</v>
      </c>
      <c r="S311" s="65">
        <v>0</v>
      </c>
      <c r="T311" s="108" t="str">
        <f t="shared" si="423"/>
        <v/>
      </c>
      <c r="U311" s="108" t="str">
        <f t="shared" si="424"/>
        <v/>
      </c>
      <c r="V311" s="6"/>
      <c r="W311" s="64" t="str">
        <f t="shared" si="426"/>
        <v/>
      </c>
      <c r="X311" s="109" t="str">
        <f t="shared" ref="X311:Y311" si="461">IF(+R311&gt;1,+W311,"")</f>
        <v/>
      </c>
      <c r="Y311" s="109" t="str">
        <f t="shared" si="461"/>
        <v/>
      </c>
      <c r="Z311" s="6"/>
      <c r="AA311" s="6"/>
      <c r="AB311" s="6"/>
    </row>
    <row r="312" spans="1:28" s="1" customFormat="1" ht="12.75" hidden="1" x14ac:dyDescent="0.2">
      <c r="A312" s="57" t="str">
        <f t="shared" si="412"/>
        <v>F</v>
      </c>
      <c r="B312" s="54" t="s">
        <v>624</v>
      </c>
      <c r="C312" s="4" t="s">
        <v>625</v>
      </c>
      <c r="D312" s="24" t="s">
        <v>41</v>
      </c>
      <c r="E312" s="29"/>
      <c r="F312" s="58"/>
      <c r="G312" s="95"/>
      <c r="K312" s="6"/>
      <c r="L312" s="104" t="s">
        <v>558</v>
      </c>
      <c r="M312" s="65" t="s">
        <v>842</v>
      </c>
      <c r="N312" s="104" t="str">
        <f t="shared" si="413"/>
        <v/>
      </c>
      <c r="O312" s="104">
        <v>0.15</v>
      </c>
      <c r="P312" s="108" t="str">
        <f t="shared" si="410"/>
        <v/>
      </c>
      <c r="Q312" s="66"/>
      <c r="R312" s="65">
        <v>0</v>
      </c>
      <c r="S312" s="65">
        <v>0</v>
      </c>
      <c r="T312" s="108" t="str">
        <f t="shared" si="423"/>
        <v/>
      </c>
      <c r="U312" s="108" t="str">
        <f t="shared" si="424"/>
        <v/>
      </c>
      <c r="V312" s="6"/>
      <c r="W312" s="64" t="str">
        <f t="shared" si="426"/>
        <v/>
      </c>
      <c r="X312" s="109" t="str">
        <f t="shared" ref="X312:Y312" si="462">IF(+R312&gt;1,+W312,"")</f>
        <v/>
      </c>
      <c r="Y312" s="109" t="str">
        <f t="shared" si="462"/>
        <v/>
      </c>
      <c r="Z312" s="6"/>
      <c r="AA312" s="6"/>
      <c r="AB312" s="6"/>
    </row>
    <row r="313" spans="1:28" s="1" customFormat="1" ht="26.4" x14ac:dyDescent="0.25">
      <c r="A313" s="57" t="str">
        <f t="shared" si="412"/>
        <v>F</v>
      </c>
      <c r="B313" s="54" t="s">
        <v>626</v>
      </c>
      <c r="C313" s="4" t="s">
        <v>627</v>
      </c>
      <c r="D313" s="24" t="s">
        <v>42</v>
      </c>
      <c r="E313" s="28"/>
      <c r="F313" s="30"/>
      <c r="H313" s="67">
        <f t="shared" ref="H313:H314" si="463">IF(+E313="Ska",1,0)</f>
        <v>0</v>
      </c>
      <c r="I313" s="67">
        <f t="shared" ref="I313:I314" si="464">IF(+F313="Ja",1,0)</f>
        <v>0</v>
      </c>
      <c r="J313" s="67">
        <f t="shared" ref="J313:J314" si="465">+H313-I313</f>
        <v>0</v>
      </c>
      <c r="K313" s="6"/>
      <c r="L313" s="104" t="s">
        <v>558</v>
      </c>
      <c r="M313" s="65">
        <v>5</v>
      </c>
      <c r="N313" s="104">
        <f t="shared" si="413"/>
        <v>76</v>
      </c>
      <c r="O313" s="104">
        <v>0.15</v>
      </c>
      <c r="P313" s="108">
        <f t="shared" si="410"/>
        <v>9.8684210526315784E-3</v>
      </c>
      <c r="Q313" s="66"/>
      <c r="R313" s="65">
        <v>5</v>
      </c>
      <c r="S313" s="65">
        <v>5</v>
      </c>
      <c r="T313" s="108">
        <f t="shared" si="423"/>
        <v>9.8684210526315784E-3</v>
      </c>
      <c r="U313" s="108">
        <f t="shared" si="424"/>
        <v>9.8684210526315784E-3</v>
      </c>
      <c r="V313" s="6"/>
      <c r="W313" s="64" t="str">
        <f t="shared" si="426"/>
        <v/>
      </c>
      <c r="X313" s="109" t="str">
        <f t="shared" ref="X313" si="466">IF(+R313&gt;1,+W313,"")</f>
        <v/>
      </c>
      <c r="Y313" s="109" t="str">
        <f t="shared" ref="Y313:Y314" si="467">IF(+S313&gt;1,+W313,"")</f>
        <v/>
      </c>
      <c r="Z313" s="6"/>
      <c r="AA313" s="6"/>
      <c r="AB313" s="6"/>
    </row>
    <row r="314" spans="1:28" s="1" customFormat="1" ht="26.4" x14ac:dyDescent="0.25">
      <c r="A314" s="57" t="str">
        <f t="shared" si="412"/>
        <v>F</v>
      </c>
      <c r="B314" s="54" t="s">
        <v>628</v>
      </c>
      <c r="C314" s="4" t="s">
        <v>629</v>
      </c>
      <c r="D314" s="24" t="s">
        <v>42</v>
      </c>
      <c r="E314" s="28"/>
      <c r="F314" s="30"/>
      <c r="H314" s="67">
        <f t="shared" si="463"/>
        <v>0</v>
      </c>
      <c r="I314" s="67">
        <f t="shared" si="464"/>
        <v>0</v>
      </c>
      <c r="J314" s="67">
        <f t="shared" si="465"/>
        <v>0</v>
      </c>
      <c r="K314" s="6"/>
      <c r="L314" s="104" t="s">
        <v>558</v>
      </c>
      <c r="M314" s="65">
        <v>3</v>
      </c>
      <c r="N314" s="104">
        <f t="shared" si="413"/>
        <v>76</v>
      </c>
      <c r="O314" s="104">
        <v>0.15</v>
      </c>
      <c r="P314" s="108">
        <f t="shared" si="410"/>
        <v>5.9210526315789467E-3</v>
      </c>
      <c r="Q314" s="66"/>
      <c r="R314" s="65">
        <v>0</v>
      </c>
      <c r="S314" s="65">
        <v>3</v>
      </c>
      <c r="T314" s="108" t="str">
        <f t="shared" si="423"/>
        <v/>
      </c>
      <c r="U314" s="108">
        <f t="shared" si="424"/>
        <v>5.9210526315789467E-3</v>
      </c>
      <c r="V314" s="6"/>
      <c r="W314" s="64" t="str">
        <f t="shared" si="426"/>
        <v/>
      </c>
      <c r="X314" s="109" t="str">
        <f t="shared" ref="X314" si="468">IF(+R314&gt;1,+W314,"")</f>
        <v/>
      </c>
      <c r="Y314" s="109" t="str">
        <f t="shared" si="467"/>
        <v/>
      </c>
      <c r="Z314" s="6"/>
      <c r="AA314" s="6"/>
      <c r="AB314" s="6"/>
    </row>
    <row r="315" spans="1:28" s="1" customFormat="1" ht="25.5" hidden="1" x14ac:dyDescent="0.2">
      <c r="A315" s="57" t="str">
        <f t="shared" si="412"/>
        <v>F</v>
      </c>
      <c r="B315" s="54" t="s">
        <v>630</v>
      </c>
      <c r="C315" s="4" t="s">
        <v>631</v>
      </c>
      <c r="D315" s="24" t="s">
        <v>41</v>
      </c>
      <c r="E315" s="29"/>
      <c r="F315" s="58"/>
      <c r="G315" s="95"/>
      <c r="K315" s="6"/>
      <c r="L315" s="104" t="s">
        <v>558</v>
      </c>
      <c r="M315" s="65" t="s">
        <v>842</v>
      </c>
      <c r="N315" s="104" t="str">
        <f t="shared" si="413"/>
        <v/>
      </c>
      <c r="O315" s="104">
        <v>0.15</v>
      </c>
      <c r="P315" s="108" t="str">
        <f t="shared" si="410"/>
        <v/>
      </c>
      <c r="Q315" s="66"/>
      <c r="R315" s="65">
        <v>0</v>
      </c>
      <c r="S315" s="65">
        <v>0</v>
      </c>
      <c r="T315" s="108" t="str">
        <f t="shared" si="423"/>
        <v/>
      </c>
      <c r="U315" s="108" t="str">
        <f t="shared" si="424"/>
        <v/>
      </c>
      <c r="V315" s="6"/>
      <c r="W315" s="64" t="str">
        <f t="shared" si="426"/>
        <v/>
      </c>
      <c r="X315" s="109" t="str">
        <f t="shared" ref="X315:Y315" si="469">IF(+R315&gt;1,+W315,"")</f>
        <v/>
      </c>
      <c r="Y315" s="109" t="str">
        <f t="shared" si="469"/>
        <v/>
      </c>
      <c r="Z315" s="6"/>
      <c r="AA315" s="6"/>
      <c r="AB315" s="6"/>
    </row>
    <row r="316" spans="1:28" s="1" customFormat="1" ht="25.5" hidden="1" x14ac:dyDescent="0.2">
      <c r="A316" s="57" t="str">
        <f t="shared" si="412"/>
        <v>F</v>
      </c>
      <c r="B316" s="54" t="s">
        <v>632</v>
      </c>
      <c r="C316" s="4" t="s">
        <v>633</v>
      </c>
      <c r="D316" s="24" t="s">
        <v>41</v>
      </c>
      <c r="E316" s="29"/>
      <c r="F316" s="58"/>
      <c r="G316" s="95"/>
      <c r="K316" s="6"/>
      <c r="L316" s="104" t="s">
        <v>558</v>
      </c>
      <c r="M316" s="65" t="s">
        <v>842</v>
      </c>
      <c r="N316" s="104" t="str">
        <f t="shared" si="413"/>
        <v/>
      </c>
      <c r="O316" s="104">
        <v>0.15</v>
      </c>
      <c r="P316" s="108" t="str">
        <f t="shared" si="410"/>
        <v/>
      </c>
      <c r="Q316" s="66"/>
      <c r="R316" s="65">
        <v>0</v>
      </c>
      <c r="S316" s="65">
        <v>0</v>
      </c>
      <c r="T316" s="108" t="str">
        <f t="shared" si="423"/>
        <v/>
      </c>
      <c r="U316" s="108" t="str">
        <f t="shared" si="424"/>
        <v/>
      </c>
      <c r="V316" s="6"/>
      <c r="W316" s="64" t="str">
        <f t="shared" si="426"/>
        <v/>
      </c>
      <c r="X316" s="109" t="str">
        <f t="shared" ref="X316:Y316" si="470">IF(+R316&gt;1,+W316,"")</f>
        <v/>
      </c>
      <c r="Y316" s="109" t="str">
        <f t="shared" si="470"/>
        <v/>
      </c>
      <c r="Z316" s="6"/>
      <c r="AA316" s="6"/>
      <c r="AB316" s="6"/>
    </row>
    <row r="317" spans="1:28" s="1" customFormat="1" ht="26.4" x14ac:dyDescent="0.25">
      <c r="A317" s="57" t="str">
        <f t="shared" si="412"/>
        <v>F</v>
      </c>
      <c r="B317" s="54" t="s">
        <v>634</v>
      </c>
      <c r="C317" s="4" t="s">
        <v>635</v>
      </c>
      <c r="D317" s="24" t="s">
        <v>42</v>
      </c>
      <c r="E317" s="28"/>
      <c r="F317" s="30"/>
      <c r="H317" s="67">
        <f>IF(+E317="Ska",1,0)</f>
        <v>0</v>
      </c>
      <c r="I317" s="67">
        <f>IF(+F317="Ja",1,0)</f>
        <v>0</v>
      </c>
      <c r="J317" s="67">
        <f t="shared" ref="J317" si="471">+H317-I317</f>
        <v>0</v>
      </c>
      <c r="K317" s="6"/>
      <c r="L317" s="104" t="s">
        <v>558</v>
      </c>
      <c r="M317" s="65">
        <v>5</v>
      </c>
      <c r="N317" s="104">
        <f t="shared" si="413"/>
        <v>76</v>
      </c>
      <c r="O317" s="104">
        <v>0.15</v>
      </c>
      <c r="P317" s="108">
        <f t="shared" si="410"/>
        <v>9.8684210526315784E-3</v>
      </c>
      <c r="Q317" s="66"/>
      <c r="R317" s="65">
        <v>5</v>
      </c>
      <c r="S317" s="65">
        <v>5</v>
      </c>
      <c r="T317" s="108">
        <f t="shared" si="423"/>
        <v>9.8684210526315784E-3</v>
      </c>
      <c r="U317" s="108">
        <f t="shared" si="424"/>
        <v>9.8684210526315784E-3</v>
      </c>
      <c r="V317" s="6"/>
      <c r="W317" s="64" t="str">
        <f>IF(+E317="Ska",-P317,"")</f>
        <v/>
      </c>
      <c r="X317" s="109" t="str">
        <f t="shared" ref="X317" si="472">IF(+R317&gt;1,+W317,"")</f>
        <v/>
      </c>
      <c r="Y317" s="109" t="str">
        <f>IF(+S317&gt;1,+W317,"")</f>
        <v/>
      </c>
      <c r="Z317" s="6"/>
      <c r="AA317" s="6"/>
      <c r="AB317" s="6"/>
    </row>
    <row r="318" spans="1:28" s="1" customFormat="1" ht="12.75" hidden="1" x14ac:dyDescent="0.2">
      <c r="A318" s="57" t="str">
        <f t="shared" si="412"/>
        <v>F</v>
      </c>
      <c r="B318" s="54" t="s">
        <v>636</v>
      </c>
      <c r="C318" s="4" t="s">
        <v>637</v>
      </c>
      <c r="D318" s="24" t="s">
        <v>41</v>
      </c>
      <c r="E318" s="29"/>
      <c r="F318" s="58"/>
      <c r="G318" s="95"/>
      <c r="K318" s="6"/>
      <c r="L318" s="104" t="s">
        <v>558</v>
      </c>
      <c r="M318" s="65" t="s">
        <v>842</v>
      </c>
      <c r="N318" s="104" t="str">
        <f t="shared" si="413"/>
        <v/>
      </c>
      <c r="O318" s="104">
        <v>0.15</v>
      </c>
      <c r="P318" s="108" t="str">
        <f t="shared" si="410"/>
        <v/>
      </c>
      <c r="Q318" s="66"/>
      <c r="R318" s="65">
        <v>0</v>
      </c>
      <c r="S318" s="65">
        <v>0</v>
      </c>
      <c r="T318" s="108" t="str">
        <f t="shared" si="423"/>
        <v/>
      </c>
      <c r="U318" s="108" t="str">
        <f t="shared" si="424"/>
        <v/>
      </c>
      <c r="V318" s="6"/>
      <c r="W318" s="64" t="str">
        <f t="shared" si="426"/>
        <v/>
      </c>
      <c r="X318" s="109" t="str">
        <f t="shared" ref="X318:Y318" si="473">IF(+R318&gt;1,+W318,"")</f>
        <v/>
      </c>
      <c r="Y318" s="109" t="str">
        <f t="shared" si="473"/>
        <v/>
      </c>
      <c r="Z318" s="6"/>
      <c r="AA318" s="6"/>
      <c r="AB318" s="6"/>
    </row>
    <row r="319" spans="1:28" s="1" customFormat="1" ht="12.75" hidden="1" x14ac:dyDescent="0.2">
      <c r="A319" s="57" t="str">
        <f t="shared" si="412"/>
        <v>F</v>
      </c>
      <c r="B319" s="54" t="s">
        <v>638</v>
      </c>
      <c r="C319" s="4" t="s">
        <v>639</v>
      </c>
      <c r="D319" s="24" t="s">
        <v>41</v>
      </c>
      <c r="E319" s="29"/>
      <c r="F319" s="58"/>
      <c r="G319" s="95"/>
      <c r="K319" s="6"/>
      <c r="L319" s="104" t="s">
        <v>558</v>
      </c>
      <c r="M319" s="65" t="s">
        <v>842</v>
      </c>
      <c r="N319" s="104" t="str">
        <f t="shared" si="413"/>
        <v/>
      </c>
      <c r="O319" s="104">
        <v>0.15</v>
      </c>
      <c r="P319" s="108" t="str">
        <f t="shared" si="410"/>
        <v/>
      </c>
      <c r="Q319" s="66"/>
      <c r="R319" s="65">
        <v>0</v>
      </c>
      <c r="S319" s="65">
        <v>0</v>
      </c>
      <c r="T319" s="108" t="str">
        <f t="shared" si="423"/>
        <v/>
      </c>
      <c r="U319" s="108" t="str">
        <f t="shared" si="424"/>
        <v/>
      </c>
      <c r="V319" s="6"/>
      <c r="W319" s="64" t="str">
        <f t="shared" si="426"/>
        <v/>
      </c>
      <c r="X319" s="109" t="str">
        <f t="shared" ref="X319:Y319" si="474">IF(+R319&gt;1,+W319,"")</f>
        <v/>
      </c>
      <c r="Y319" s="109" t="str">
        <f t="shared" si="474"/>
        <v/>
      </c>
      <c r="Z319" s="6"/>
      <c r="AA319" s="6"/>
      <c r="AB319" s="6"/>
    </row>
    <row r="320" spans="1:28" s="1" customFormat="1" x14ac:dyDescent="0.25">
      <c r="A320" s="57" t="str">
        <f t="shared" si="412"/>
        <v>F</v>
      </c>
      <c r="B320" s="54" t="s">
        <v>640</v>
      </c>
      <c r="C320" s="4" t="s">
        <v>641</v>
      </c>
      <c r="D320" s="24" t="s">
        <v>42</v>
      </c>
      <c r="E320" s="28"/>
      <c r="F320" s="30"/>
      <c r="H320" s="67">
        <f>IF(+E320="Ska",1,0)</f>
        <v>0</v>
      </c>
      <c r="I320" s="67">
        <f>IF(+F320="Ja",1,0)</f>
        <v>0</v>
      </c>
      <c r="J320" s="67">
        <f t="shared" ref="J320" si="475">+H320-I320</f>
        <v>0</v>
      </c>
      <c r="K320" s="6"/>
      <c r="L320" s="104" t="s">
        <v>558</v>
      </c>
      <c r="M320" s="65">
        <v>3</v>
      </c>
      <c r="N320" s="104">
        <f t="shared" si="413"/>
        <v>76</v>
      </c>
      <c r="O320" s="104">
        <v>0.15</v>
      </c>
      <c r="P320" s="108">
        <f t="shared" si="410"/>
        <v>5.9210526315789467E-3</v>
      </c>
      <c r="Q320" s="66"/>
      <c r="R320" s="65">
        <v>3</v>
      </c>
      <c r="S320" s="65">
        <v>3</v>
      </c>
      <c r="T320" s="108">
        <f t="shared" si="423"/>
        <v>5.9210526315789467E-3</v>
      </c>
      <c r="U320" s="108">
        <f t="shared" si="424"/>
        <v>5.9210526315789467E-3</v>
      </c>
      <c r="V320" s="6"/>
      <c r="W320" s="64" t="str">
        <f>IF(+E320="Ska",-P320,"")</f>
        <v/>
      </c>
      <c r="X320" s="109" t="str">
        <f t="shared" ref="X320" si="476">IF(+R320&gt;1,+W320,"")</f>
        <v/>
      </c>
      <c r="Y320" s="109" t="str">
        <f>IF(+S320&gt;1,+W320,"")</f>
        <v/>
      </c>
      <c r="Z320" s="6"/>
      <c r="AA320" s="6"/>
      <c r="AB320" s="6"/>
    </row>
    <row r="321" spans="1:28" s="1" customFormat="1" ht="18" hidden="1" x14ac:dyDescent="0.25">
      <c r="A321" s="57" t="str">
        <f t="shared" si="412"/>
        <v>F</v>
      </c>
      <c r="B321" s="55" t="s">
        <v>642</v>
      </c>
      <c r="C321" s="59" t="s">
        <v>643</v>
      </c>
      <c r="D321" s="24"/>
      <c r="E321" s="29"/>
      <c r="F321" s="58"/>
      <c r="G321" s="95"/>
      <c r="K321" s="6"/>
      <c r="L321" s="104" t="s">
        <v>558</v>
      </c>
      <c r="M321" s="65" t="s">
        <v>842</v>
      </c>
      <c r="N321" s="104" t="str">
        <f t="shared" si="413"/>
        <v/>
      </c>
      <c r="O321" s="104">
        <v>0.15</v>
      </c>
      <c r="P321" s="108" t="str">
        <f t="shared" si="410"/>
        <v/>
      </c>
      <c r="Q321" s="66"/>
      <c r="R321" s="65">
        <v>0</v>
      </c>
      <c r="S321" s="65">
        <v>0</v>
      </c>
      <c r="T321" s="108" t="str">
        <f t="shared" si="423"/>
        <v/>
      </c>
      <c r="U321" s="108" t="str">
        <f t="shared" si="424"/>
        <v/>
      </c>
      <c r="V321" s="6"/>
      <c r="W321" s="64" t="str">
        <f t="shared" si="426"/>
        <v/>
      </c>
      <c r="X321" s="109" t="str">
        <f t="shared" ref="X321:Y321" si="477">IF(+R321&gt;1,+W321,"")</f>
        <v/>
      </c>
      <c r="Y321" s="109" t="str">
        <f t="shared" si="477"/>
        <v/>
      </c>
      <c r="Z321" s="6"/>
      <c r="AA321" s="6"/>
      <c r="AB321" s="6"/>
    </row>
    <row r="322" spans="1:28" s="1" customFormat="1" ht="25.5" hidden="1" x14ac:dyDescent="0.2">
      <c r="A322" s="57" t="str">
        <f t="shared" si="412"/>
        <v>F</v>
      </c>
      <c r="B322" s="54" t="s">
        <v>644</v>
      </c>
      <c r="C322" s="4" t="s">
        <v>645</v>
      </c>
      <c r="D322" s="24" t="s">
        <v>41</v>
      </c>
      <c r="E322" s="29"/>
      <c r="F322" s="58"/>
      <c r="G322" s="95"/>
      <c r="K322" s="6"/>
      <c r="L322" s="104" t="s">
        <v>558</v>
      </c>
      <c r="M322" s="65" t="s">
        <v>842</v>
      </c>
      <c r="N322" s="104" t="str">
        <f t="shared" si="413"/>
        <v/>
      </c>
      <c r="O322" s="104">
        <v>0.15</v>
      </c>
      <c r="P322" s="108" t="str">
        <f t="shared" si="410"/>
        <v/>
      </c>
      <c r="Q322" s="66"/>
      <c r="R322" s="65">
        <v>0</v>
      </c>
      <c r="S322" s="65">
        <v>0</v>
      </c>
      <c r="T322" s="108" t="str">
        <f t="shared" si="423"/>
        <v/>
      </c>
      <c r="U322" s="108" t="str">
        <f t="shared" si="424"/>
        <v/>
      </c>
      <c r="V322" s="6"/>
      <c r="W322" s="64" t="str">
        <f t="shared" si="426"/>
        <v/>
      </c>
      <c r="X322" s="109" t="str">
        <f t="shared" ref="X322:Y322" si="478">IF(+R322&gt;1,+W322,"")</f>
        <v/>
      </c>
      <c r="Y322" s="109" t="str">
        <f t="shared" si="478"/>
        <v/>
      </c>
      <c r="Z322" s="6"/>
      <c r="AA322" s="6"/>
      <c r="AB322" s="6"/>
    </row>
    <row r="323" spans="1:28" s="1" customFormat="1" ht="25.5" hidden="1" x14ac:dyDescent="0.2">
      <c r="A323" s="57" t="str">
        <f t="shared" si="412"/>
        <v>F</v>
      </c>
      <c r="B323" s="54" t="s">
        <v>646</v>
      </c>
      <c r="C323" s="4" t="s">
        <v>647</v>
      </c>
      <c r="D323" s="24" t="s">
        <v>41</v>
      </c>
      <c r="E323" s="29"/>
      <c r="F323" s="58"/>
      <c r="G323" s="95"/>
      <c r="K323" s="6"/>
      <c r="L323" s="104" t="s">
        <v>558</v>
      </c>
      <c r="M323" s="65" t="s">
        <v>842</v>
      </c>
      <c r="N323" s="104" t="str">
        <f t="shared" si="413"/>
        <v/>
      </c>
      <c r="O323" s="104">
        <v>0.15</v>
      </c>
      <c r="P323" s="108" t="str">
        <f t="shared" si="410"/>
        <v/>
      </c>
      <c r="Q323" s="66"/>
      <c r="R323" s="65">
        <v>0</v>
      </c>
      <c r="S323" s="65">
        <v>0</v>
      </c>
      <c r="T323" s="108" t="str">
        <f t="shared" si="423"/>
        <v/>
      </c>
      <c r="U323" s="108" t="str">
        <f t="shared" si="424"/>
        <v/>
      </c>
      <c r="V323" s="6"/>
      <c r="W323" s="64" t="str">
        <f t="shared" si="426"/>
        <v/>
      </c>
      <c r="X323" s="109" t="str">
        <f t="shared" ref="X323:Y323" si="479">IF(+R323&gt;1,+W323,"")</f>
        <v/>
      </c>
      <c r="Y323" s="109" t="str">
        <f t="shared" si="479"/>
        <v/>
      </c>
      <c r="Z323" s="6"/>
      <c r="AA323" s="6"/>
      <c r="AB323" s="6"/>
    </row>
    <row r="324" spans="1:28" s="1" customFormat="1" x14ac:dyDescent="0.25">
      <c r="A324" s="57" t="str">
        <f t="shared" si="412"/>
        <v>F</v>
      </c>
      <c r="B324" s="54" t="s">
        <v>648</v>
      </c>
      <c r="C324" s="4" t="s">
        <v>649</v>
      </c>
      <c r="D324" s="24" t="s">
        <v>42</v>
      </c>
      <c r="E324" s="28"/>
      <c r="F324" s="30"/>
      <c r="H324" s="67">
        <f t="shared" ref="H324:H325" si="480">IF(+E324="Ska",1,0)</f>
        <v>0</v>
      </c>
      <c r="I324" s="67">
        <f t="shared" ref="I324:I325" si="481">IF(+F324="Ja",1,0)</f>
        <v>0</v>
      </c>
      <c r="J324" s="67">
        <f t="shared" ref="J324:J325" si="482">+H324-I324</f>
        <v>0</v>
      </c>
      <c r="K324" s="6"/>
      <c r="L324" s="104" t="s">
        <v>558</v>
      </c>
      <c r="M324" s="65">
        <v>5</v>
      </c>
      <c r="N324" s="104">
        <f t="shared" si="413"/>
        <v>76</v>
      </c>
      <c r="O324" s="104">
        <v>0.15</v>
      </c>
      <c r="P324" s="108">
        <f t="shared" si="410"/>
        <v>9.8684210526315784E-3</v>
      </c>
      <c r="Q324" s="66"/>
      <c r="R324" s="65">
        <v>5</v>
      </c>
      <c r="S324" s="65">
        <v>5</v>
      </c>
      <c r="T324" s="108">
        <f t="shared" si="423"/>
        <v>9.8684210526315784E-3</v>
      </c>
      <c r="U324" s="108">
        <f t="shared" si="424"/>
        <v>9.8684210526315784E-3</v>
      </c>
      <c r="V324" s="6"/>
      <c r="W324" s="64" t="str">
        <f t="shared" si="426"/>
        <v/>
      </c>
      <c r="X324" s="109" t="str">
        <f t="shared" ref="X324" si="483">IF(+R324&gt;1,+W324,"")</f>
        <v/>
      </c>
      <c r="Y324" s="109" t="str">
        <f t="shared" ref="Y324:Y325" si="484">IF(+S324&gt;1,+W324,"")</f>
        <v/>
      </c>
      <c r="Z324" s="6"/>
      <c r="AA324" s="6"/>
      <c r="AB324" s="6"/>
    </row>
    <row r="325" spans="1:28" s="1" customFormat="1" ht="79.2" x14ac:dyDescent="0.25">
      <c r="A325" s="57" t="str">
        <f t="shared" si="412"/>
        <v>F</v>
      </c>
      <c r="B325" s="54" t="s">
        <v>650</v>
      </c>
      <c r="C325" s="4" t="s">
        <v>651</v>
      </c>
      <c r="D325" s="24" t="s">
        <v>42</v>
      </c>
      <c r="E325" s="28"/>
      <c r="F325" s="30"/>
      <c r="H325" s="67">
        <f t="shared" si="480"/>
        <v>0</v>
      </c>
      <c r="I325" s="67">
        <f t="shared" si="481"/>
        <v>0</v>
      </c>
      <c r="J325" s="67">
        <f t="shared" si="482"/>
        <v>0</v>
      </c>
      <c r="K325" s="6"/>
      <c r="L325" s="104" t="s">
        <v>558</v>
      </c>
      <c r="M325" s="65">
        <v>3</v>
      </c>
      <c r="N325" s="104">
        <f t="shared" si="413"/>
        <v>76</v>
      </c>
      <c r="O325" s="104">
        <v>0.15</v>
      </c>
      <c r="P325" s="108">
        <f t="shared" si="410"/>
        <v>5.9210526315789467E-3</v>
      </c>
      <c r="Q325" s="105">
        <f>SUM(P279:P325)</f>
        <v>0.15</v>
      </c>
      <c r="R325" s="65">
        <v>3</v>
      </c>
      <c r="S325" s="65">
        <v>3</v>
      </c>
      <c r="T325" s="108">
        <f t="shared" si="423"/>
        <v>5.9210526315789467E-3</v>
      </c>
      <c r="U325" s="108">
        <f t="shared" si="424"/>
        <v>5.9210526315789467E-3</v>
      </c>
      <c r="V325" s="6"/>
      <c r="W325" s="64" t="str">
        <f t="shared" si="426"/>
        <v/>
      </c>
      <c r="X325" s="109" t="str">
        <f t="shared" ref="X325" si="485">IF(+R325&gt;1,+W325,"")</f>
        <v/>
      </c>
      <c r="Y325" s="109" t="str">
        <f t="shared" si="484"/>
        <v/>
      </c>
      <c r="Z325" s="6"/>
      <c r="AA325" s="6"/>
      <c r="AB325" s="6"/>
    </row>
    <row r="326" spans="1:28" s="1" customFormat="1" ht="18" hidden="1" x14ac:dyDescent="0.25">
      <c r="A326" s="57" t="str">
        <f t="shared" si="412"/>
        <v>G</v>
      </c>
      <c r="B326" s="55" t="s">
        <v>652</v>
      </c>
      <c r="C326" s="59" t="s">
        <v>653</v>
      </c>
      <c r="D326" s="24"/>
      <c r="E326" s="29"/>
      <c r="F326" s="58"/>
      <c r="G326" s="95"/>
      <c r="K326" s="6"/>
      <c r="L326" s="103" t="s">
        <v>652</v>
      </c>
      <c r="M326" s="65"/>
      <c r="N326" s="103" t="str">
        <f>IF(+M326="","",SUM(M$326:M$340))</f>
        <v/>
      </c>
      <c r="O326" s="103">
        <v>0.05</v>
      </c>
      <c r="P326" s="108" t="str">
        <f t="shared" si="410"/>
        <v/>
      </c>
      <c r="Q326" s="66"/>
      <c r="R326" s="65">
        <v>0</v>
      </c>
      <c r="S326" s="65">
        <v>0</v>
      </c>
      <c r="T326" s="108" t="str">
        <f t="shared" si="423"/>
        <v/>
      </c>
      <c r="U326" s="108" t="str">
        <f t="shared" si="424"/>
        <v/>
      </c>
      <c r="V326" s="6"/>
      <c r="W326" s="64" t="str">
        <f t="shared" si="426"/>
        <v/>
      </c>
      <c r="X326" s="109" t="str">
        <f t="shared" ref="X326:Y326" si="486">IF(+R326&gt;1,+W326,"")</f>
        <v/>
      </c>
      <c r="Y326" s="109" t="str">
        <f t="shared" si="486"/>
        <v/>
      </c>
      <c r="Z326" s="6"/>
      <c r="AA326" s="6"/>
      <c r="AB326" s="6"/>
    </row>
    <row r="327" spans="1:28" s="1" customFormat="1" ht="25.5" hidden="1" x14ac:dyDescent="0.2">
      <c r="A327" s="57" t="str">
        <f t="shared" si="412"/>
        <v>G</v>
      </c>
      <c r="B327" s="54" t="s">
        <v>654</v>
      </c>
      <c r="C327" s="4" t="s">
        <v>655</v>
      </c>
      <c r="D327" s="24" t="s">
        <v>41</v>
      </c>
      <c r="E327" s="29"/>
      <c r="F327" s="58"/>
      <c r="G327" s="95"/>
      <c r="K327" s="6"/>
      <c r="L327" s="103" t="s">
        <v>652</v>
      </c>
      <c r="M327" s="65" t="s">
        <v>842</v>
      </c>
      <c r="N327" s="103" t="str">
        <f t="shared" ref="N327:N340" si="487">IF(+M327="","",SUM(M$326:M$340))</f>
        <v/>
      </c>
      <c r="O327" s="103">
        <v>0.05</v>
      </c>
      <c r="P327" s="108" t="str">
        <f t="shared" si="410"/>
        <v/>
      </c>
      <c r="Q327" s="66"/>
      <c r="R327" s="65">
        <v>0</v>
      </c>
      <c r="S327" s="65">
        <v>0</v>
      </c>
      <c r="T327" s="108" t="str">
        <f t="shared" si="423"/>
        <v/>
      </c>
      <c r="U327" s="108" t="str">
        <f t="shared" si="424"/>
        <v/>
      </c>
      <c r="V327" s="6"/>
      <c r="W327" s="64" t="str">
        <f t="shared" si="426"/>
        <v/>
      </c>
      <c r="X327" s="109" t="str">
        <f t="shared" ref="X327:Y327" si="488">IF(+R327&gt;1,+W327,"")</f>
        <v/>
      </c>
      <c r="Y327" s="109" t="str">
        <f t="shared" si="488"/>
        <v/>
      </c>
      <c r="Z327" s="6"/>
      <c r="AA327" s="6"/>
      <c r="AB327" s="6"/>
    </row>
    <row r="328" spans="1:28" s="1" customFormat="1" ht="18" hidden="1" x14ac:dyDescent="0.25">
      <c r="A328" s="57" t="str">
        <f t="shared" si="412"/>
        <v>G</v>
      </c>
      <c r="B328" s="55" t="s">
        <v>656</v>
      </c>
      <c r="C328" s="59" t="s">
        <v>657</v>
      </c>
      <c r="D328" s="24"/>
      <c r="E328" s="29"/>
      <c r="F328" s="58"/>
      <c r="G328" s="95"/>
      <c r="K328" s="6"/>
      <c r="L328" s="103" t="s">
        <v>652</v>
      </c>
      <c r="M328" s="65" t="s">
        <v>842</v>
      </c>
      <c r="N328" s="103" t="str">
        <f t="shared" si="487"/>
        <v/>
      </c>
      <c r="O328" s="103">
        <v>0.05</v>
      </c>
      <c r="P328" s="108" t="str">
        <f t="shared" si="410"/>
        <v/>
      </c>
      <c r="Q328" s="66"/>
      <c r="R328" s="65">
        <v>0</v>
      </c>
      <c r="S328" s="65">
        <v>0</v>
      </c>
      <c r="T328" s="108" t="str">
        <f t="shared" si="423"/>
        <v/>
      </c>
      <c r="U328" s="108" t="str">
        <f t="shared" si="424"/>
        <v/>
      </c>
      <c r="V328" s="6"/>
      <c r="W328" s="64" t="str">
        <f t="shared" si="426"/>
        <v/>
      </c>
      <c r="X328" s="109" t="str">
        <f t="shared" ref="X328:Y328" si="489">IF(+R328&gt;1,+W328,"")</f>
        <v/>
      </c>
      <c r="Y328" s="109" t="str">
        <f t="shared" si="489"/>
        <v/>
      </c>
      <c r="Z328" s="6"/>
      <c r="AA328" s="6"/>
      <c r="AB328" s="6"/>
    </row>
    <row r="329" spans="1:28" s="1" customFormat="1" ht="25.5" hidden="1" x14ac:dyDescent="0.2">
      <c r="A329" s="57" t="str">
        <f t="shared" si="412"/>
        <v>G</v>
      </c>
      <c r="B329" s="54" t="s">
        <v>658</v>
      </c>
      <c r="C329" s="4" t="s">
        <v>659</v>
      </c>
      <c r="D329" s="24" t="s">
        <v>41</v>
      </c>
      <c r="E329" s="29"/>
      <c r="F329" s="58"/>
      <c r="G329" s="95"/>
      <c r="K329" s="6"/>
      <c r="L329" s="103" t="s">
        <v>652</v>
      </c>
      <c r="M329" s="65" t="s">
        <v>842</v>
      </c>
      <c r="N329" s="103" t="str">
        <f t="shared" si="487"/>
        <v/>
      </c>
      <c r="O329" s="103">
        <v>0.05</v>
      </c>
      <c r="P329" s="108" t="str">
        <f t="shared" si="410"/>
        <v/>
      </c>
      <c r="Q329" s="66"/>
      <c r="R329" s="65">
        <v>0</v>
      </c>
      <c r="S329" s="65">
        <v>0</v>
      </c>
      <c r="T329" s="108" t="str">
        <f t="shared" si="423"/>
        <v/>
      </c>
      <c r="U329" s="108" t="str">
        <f t="shared" si="424"/>
        <v/>
      </c>
      <c r="V329" s="6"/>
      <c r="W329" s="64" t="str">
        <f t="shared" si="426"/>
        <v/>
      </c>
      <c r="X329" s="109" t="str">
        <f t="shared" ref="X329:Y329" si="490">IF(+R329&gt;1,+W329,"")</f>
        <v/>
      </c>
      <c r="Y329" s="109" t="str">
        <f t="shared" si="490"/>
        <v/>
      </c>
      <c r="Z329" s="6"/>
      <c r="AA329" s="6"/>
      <c r="AB329" s="6"/>
    </row>
    <row r="330" spans="1:28" s="1" customFormat="1" ht="25.5" hidden="1" x14ac:dyDescent="0.2">
      <c r="A330" s="57" t="str">
        <f t="shared" si="412"/>
        <v>G</v>
      </c>
      <c r="B330" s="54" t="s">
        <v>660</v>
      </c>
      <c r="C330" s="4" t="s">
        <v>661</v>
      </c>
      <c r="D330" s="24" t="s">
        <v>41</v>
      </c>
      <c r="E330" s="29"/>
      <c r="F330" s="58"/>
      <c r="G330" s="95"/>
      <c r="K330" s="6"/>
      <c r="L330" s="103" t="s">
        <v>652</v>
      </c>
      <c r="M330" s="65" t="s">
        <v>842</v>
      </c>
      <c r="N330" s="103" t="str">
        <f t="shared" si="487"/>
        <v/>
      </c>
      <c r="O330" s="103">
        <v>0.05</v>
      </c>
      <c r="P330" s="108" t="str">
        <f t="shared" si="410"/>
        <v/>
      </c>
      <c r="Q330" s="66"/>
      <c r="R330" s="65">
        <v>0</v>
      </c>
      <c r="S330" s="65">
        <v>0</v>
      </c>
      <c r="T330" s="108" t="str">
        <f t="shared" si="423"/>
        <v/>
      </c>
      <c r="U330" s="108" t="str">
        <f t="shared" si="424"/>
        <v/>
      </c>
      <c r="V330" s="6"/>
      <c r="W330" s="64" t="str">
        <f t="shared" si="426"/>
        <v/>
      </c>
      <c r="X330" s="109" t="str">
        <f t="shared" ref="X330:Y330" si="491">IF(+R330&gt;1,+W330,"")</f>
        <v/>
      </c>
      <c r="Y330" s="109" t="str">
        <f t="shared" si="491"/>
        <v/>
      </c>
      <c r="Z330" s="6"/>
      <c r="AA330" s="6"/>
      <c r="AB330" s="6"/>
    </row>
    <row r="331" spans="1:28" s="1" customFormat="1" ht="18" hidden="1" x14ac:dyDescent="0.25">
      <c r="A331" s="57" t="str">
        <f t="shared" si="412"/>
        <v>G</v>
      </c>
      <c r="B331" s="55" t="s">
        <v>662</v>
      </c>
      <c r="C331" s="59" t="s">
        <v>663</v>
      </c>
      <c r="D331" s="24"/>
      <c r="E331" s="29"/>
      <c r="F331" s="58"/>
      <c r="G331" s="95"/>
      <c r="K331" s="6"/>
      <c r="L331" s="103" t="s">
        <v>652</v>
      </c>
      <c r="M331" s="65" t="s">
        <v>842</v>
      </c>
      <c r="N331" s="103" t="str">
        <f t="shared" si="487"/>
        <v/>
      </c>
      <c r="O331" s="103">
        <v>0.05</v>
      </c>
      <c r="P331" s="108" t="str">
        <f t="shared" si="410"/>
        <v/>
      </c>
      <c r="Q331" s="66"/>
      <c r="R331" s="65">
        <v>0</v>
      </c>
      <c r="S331" s="65">
        <v>0</v>
      </c>
      <c r="T331" s="108" t="str">
        <f t="shared" si="423"/>
        <v/>
      </c>
      <c r="U331" s="108" t="str">
        <f t="shared" si="424"/>
        <v/>
      </c>
      <c r="V331" s="6"/>
      <c r="W331" s="64" t="str">
        <f t="shared" si="426"/>
        <v/>
      </c>
      <c r="X331" s="109" t="str">
        <f t="shared" ref="X331:Y331" si="492">IF(+R331&gt;1,+W331,"")</f>
        <v/>
      </c>
      <c r="Y331" s="109" t="str">
        <f t="shared" si="492"/>
        <v/>
      </c>
      <c r="Z331" s="6"/>
      <c r="AA331" s="6"/>
      <c r="AB331" s="6"/>
    </row>
    <row r="332" spans="1:28" s="1" customFormat="1" ht="12.75" hidden="1" x14ac:dyDescent="0.2">
      <c r="A332" s="57" t="str">
        <f t="shared" si="412"/>
        <v>G</v>
      </c>
      <c r="B332" s="54" t="s">
        <v>664</v>
      </c>
      <c r="C332" s="4" t="s">
        <v>665</v>
      </c>
      <c r="D332" s="24" t="s">
        <v>41</v>
      </c>
      <c r="E332" s="29"/>
      <c r="F332" s="58"/>
      <c r="G332" s="95"/>
      <c r="K332" s="6"/>
      <c r="L332" s="103" t="s">
        <v>652</v>
      </c>
      <c r="M332" s="65" t="s">
        <v>842</v>
      </c>
      <c r="N332" s="103" t="str">
        <f t="shared" si="487"/>
        <v/>
      </c>
      <c r="O332" s="103">
        <v>0.05</v>
      </c>
      <c r="P332" s="108" t="str">
        <f t="shared" si="410"/>
        <v/>
      </c>
      <c r="Q332" s="66"/>
      <c r="R332" s="65">
        <v>0</v>
      </c>
      <c r="S332" s="65">
        <v>0</v>
      </c>
      <c r="T332" s="108" t="str">
        <f t="shared" si="423"/>
        <v/>
      </c>
      <c r="U332" s="108" t="str">
        <f t="shared" si="424"/>
        <v/>
      </c>
      <c r="V332" s="6"/>
      <c r="W332" s="64" t="str">
        <f t="shared" si="426"/>
        <v/>
      </c>
      <c r="X332" s="109" t="str">
        <f t="shared" ref="X332:Y332" si="493">IF(+R332&gt;1,+W332,"")</f>
        <v/>
      </c>
      <c r="Y332" s="109" t="str">
        <f t="shared" si="493"/>
        <v/>
      </c>
      <c r="Z332" s="6"/>
      <c r="AA332" s="6"/>
      <c r="AB332" s="6"/>
    </row>
    <row r="333" spans="1:28" s="1" customFormat="1" x14ac:dyDescent="0.25">
      <c r="A333" s="57" t="str">
        <f t="shared" si="412"/>
        <v>G</v>
      </c>
      <c r="B333" s="54" t="s">
        <v>666</v>
      </c>
      <c r="C333" s="4" t="s">
        <v>667</v>
      </c>
      <c r="D333" s="24" t="s">
        <v>42</v>
      </c>
      <c r="E333" s="28"/>
      <c r="F333" s="30"/>
      <c r="H333" s="67">
        <f>IF(+E333="Ska",1,0)</f>
        <v>0</v>
      </c>
      <c r="I333" s="67">
        <f>IF(+F333="Ja",1,0)</f>
        <v>0</v>
      </c>
      <c r="J333" s="67">
        <f t="shared" ref="J333" si="494">+H333-I333</f>
        <v>0</v>
      </c>
      <c r="K333" s="6"/>
      <c r="L333" s="103" t="s">
        <v>652</v>
      </c>
      <c r="M333" s="65">
        <v>3</v>
      </c>
      <c r="N333" s="103">
        <f t="shared" si="487"/>
        <v>11</v>
      </c>
      <c r="O333" s="103">
        <v>0.05</v>
      </c>
      <c r="P333" s="108">
        <f t="shared" si="410"/>
        <v>1.3636363636363636E-2</v>
      </c>
      <c r="Q333" s="66"/>
      <c r="R333" s="65">
        <v>3</v>
      </c>
      <c r="S333" s="65">
        <v>3</v>
      </c>
      <c r="T333" s="108">
        <f t="shared" si="423"/>
        <v>1.3636363636363636E-2</v>
      </c>
      <c r="U333" s="108">
        <f t="shared" si="424"/>
        <v>1.3636363636363636E-2</v>
      </c>
      <c r="V333" s="6"/>
      <c r="W333" s="64" t="str">
        <f>IF(+E333="Ska",-P333,"")</f>
        <v/>
      </c>
      <c r="X333" s="109" t="str">
        <f t="shared" ref="X333" si="495">IF(+R333&gt;1,+W333,"")</f>
        <v/>
      </c>
      <c r="Y333" s="109" t="str">
        <f>IF(+S333&gt;1,+W333,"")</f>
        <v/>
      </c>
      <c r="Z333" s="6"/>
      <c r="AA333" s="6"/>
      <c r="AB333" s="6"/>
    </row>
    <row r="334" spans="1:28" s="1" customFormat="1" ht="12.75" hidden="1" x14ac:dyDescent="0.2">
      <c r="A334" s="57" t="str">
        <f t="shared" si="412"/>
        <v>G</v>
      </c>
      <c r="B334" s="54" t="s">
        <v>668</v>
      </c>
      <c r="C334" s="4" t="s">
        <v>669</v>
      </c>
      <c r="D334" s="24" t="s">
        <v>41</v>
      </c>
      <c r="E334" s="29"/>
      <c r="F334" s="58"/>
      <c r="G334" s="95"/>
      <c r="K334" s="6"/>
      <c r="L334" s="103" t="s">
        <v>652</v>
      </c>
      <c r="M334" s="65" t="s">
        <v>842</v>
      </c>
      <c r="N334" s="103" t="str">
        <f t="shared" si="487"/>
        <v/>
      </c>
      <c r="O334" s="103">
        <v>0.05</v>
      </c>
      <c r="P334" s="108" t="str">
        <f t="shared" si="410"/>
        <v/>
      </c>
      <c r="Q334" s="66"/>
      <c r="R334" s="65">
        <v>0</v>
      </c>
      <c r="S334" s="65">
        <v>0</v>
      </c>
      <c r="T334" s="108" t="str">
        <f t="shared" si="423"/>
        <v/>
      </c>
      <c r="U334" s="108" t="str">
        <f t="shared" si="424"/>
        <v/>
      </c>
      <c r="V334" s="6"/>
      <c r="W334" s="64" t="str">
        <f t="shared" si="426"/>
        <v/>
      </c>
      <c r="X334" s="109" t="str">
        <f t="shared" ref="X334:Y334" si="496">IF(+R334&gt;1,+W334,"")</f>
        <v/>
      </c>
      <c r="Y334" s="109" t="str">
        <f t="shared" si="496"/>
        <v/>
      </c>
      <c r="Z334" s="6"/>
      <c r="AA334" s="6"/>
      <c r="AB334" s="6"/>
    </row>
    <row r="335" spans="1:28" s="1" customFormat="1" ht="26.4" x14ac:dyDescent="0.25">
      <c r="A335" s="57" t="str">
        <f t="shared" si="412"/>
        <v>G</v>
      </c>
      <c r="B335" s="54" t="s">
        <v>670</v>
      </c>
      <c r="C335" s="4" t="s">
        <v>671</v>
      </c>
      <c r="D335" s="24" t="s">
        <v>42</v>
      </c>
      <c r="E335" s="28"/>
      <c r="F335" s="30"/>
      <c r="H335" s="67">
        <f t="shared" ref="H335:H336" si="497">IF(+E335="Ska",1,0)</f>
        <v>0</v>
      </c>
      <c r="I335" s="67">
        <f t="shared" ref="I335:I336" si="498">IF(+F335="Ja",1,0)</f>
        <v>0</v>
      </c>
      <c r="J335" s="67">
        <f t="shared" ref="J335:J336" si="499">+H335-I335</f>
        <v>0</v>
      </c>
      <c r="K335" s="6"/>
      <c r="L335" s="103" t="s">
        <v>652</v>
      </c>
      <c r="M335" s="65">
        <v>3</v>
      </c>
      <c r="N335" s="103">
        <f t="shared" si="487"/>
        <v>11</v>
      </c>
      <c r="O335" s="103">
        <v>0.05</v>
      </c>
      <c r="P335" s="108">
        <f t="shared" si="410"/>
        <v>1.3636363636363636E-2</v>
      </c>
      <c r="Q335" s="66"/>
      <c r="R335" s="65">
        <v>3</v>
      </c>
      <c r="S335" s="101">
        <v>0</v>
      </c>
      <c r="T335" s="108">
        <f t="shared" si="423"/>
        <v>1.3636363636363636E-2</v>
      </c>
      <c r="U335" s="108" t="str">
        <f t="shared" si="424"/>
        <v/>
      </c>
      <c r="V335" s="6"/>
      <c r="W335" s="64" t="str">
        <f t="shared" si="426"/>
        <v/>
      </c>
      <c r="X335" s="109" t="str">
        <f t="shared" ref="X335" si="500">IF(+R335&gt;1,+W335,"")</f>
        <v/>
      </c>
      <c r="Y335" s="109" t="str">
        <f t="shared" ref="Y335:Y336" si="501">IF(+S335&gt;1,+W335,"")</f>
        <v/>
      </c>
      <c r="Z335" s="6"/>
      <c r="AA335" s="6"/>
      <c r="AB335" s="6"/>
    </row>
    <row r="336" spans="1:28" s="1" customFormat="1" x14ac:dyDescent="0.25">
      <c r="A336" s="57" t="str">
        <f t="shared" si="412"/>
        <v>G</v>
      </c>
      <c r="B336" s="54" t="s">
        <v>672</v>
      </c>
      <c r="C336" s="4" t="s">
        <v>673</v>
      </c>
      <c r="D336" s="24" t="s">
        <v>42</v>
      </c>
      <c r="E336" s="28"/>
      <c r="F336" s="30"/>
      <c r="H336" s="67">
        <f t="shared" si="497"/>
        <v>0</v>
      </c>
      <c r="I336" s="67">
        <f t="shared" si="498"/>
        <v>0</v>
      </c>
      <c r="J336" s="67">
        <f t="shared" si="499"/>
        <v>0</v>
      </c>
      <c r="K336" s="6"/>
      <c r="L336" s="103" t="s">
        <v>652</v>
      </c>
      <c r="M336" s="65">
        <v>5</v>
      </c>
      <c r="N336" s="103">
        <f t="shared" si="487"/>
        <v>11</v>
      </c>
      <c r="O336" s="103">
        <v>0.05</v>
      </c>
      <c r="P336" s="108">
        <f t="shared" si="410"/>
        <v>2.2727272727272728E-2</v>
      </c>
      <c r="Q336" s="66"/>
      <c r="R336" s="65">
        <v>5</v>
      </c>
      <c r="S336" s="65">
        <v>5</v>
      </c>
      <c r="T336" s="108">
        <f t="shared" si="423"/>
        <v>2.2727272727272728E-2</v>
      </c>
      <c r="U336" s="108">
        <f t="shared" si="424"/>
        <v>2.2727272727272728E-2</v>
      </c>
      <c r="V336" s="6"/>
      <c r="W336" s="64" t="str">
        <f t="shared" si="426"/>
        <v/>
      </c>
      <c r="X336" s="109" t="str">
        <f t="shared" ref="X336" si="502">IF(+R336&gt;1,+W336,"")</f>
        <v/>
      </c>
      <c r="Y336" s="109" t="str">
        <f t="shared" si="501"/>
        <v/>
      </c>
      <c r="Z336" s="6"/>
      <c r="AA336" s="6"/>
      <c r="AB336" s="6"/>
    </row>
    <row r="337" spans="1:28" s="1" customFormat="1" ht="25.5" hidden="1" x14ac:dyDescent="0.2">
      <c r="A337" s="57" t="str">
        <f t="shared" si="412"/>
        <v>G</v>
      </c>
      <c r="B337" s="54" t="s">
        <v>674</v>
      </c>
      <c r="C337" s="4" t="s">
        <v>675</v>
      </c>
      <c r="D337" s="24" t="s">
        <v>41</v>
      </c>
      <c r="E337" s="29"/>
      <c r="F337" s="58"/>
      <c r="G337" s="95"/>
      <c r="K337" s="6"/>
      <c r="L337" s="103" t="s">
        <v>652</v>
      </c>
      <c r="M337" s="65" t="s">
        <v>842</v>
      </c>
      <c r="N337" s="103" t="str">
        <f t="shared" si="487"/>
        <v/>
      </c>
      <c r="O337" s="103">
        <v>0.05</v>
      </c>
      <c r="P337" s="108" t="str">
        <f t="shared" si="410"/>
        <v/>
      </c>
      <c r="Q337" s="66"/>
      <c r="R337" s="65">
        <v>0</v>
      </c>
      <c r="S337" s="65">
        <v>0</v>
      </c>
      <c r="T337" s="108" t="str">
        <f t="shared" si="423"/>
        <v/>
      </c>
      <c r="U337" s="108" t="str">
        <f t="shared" si="424"/>
        <v/>
      </c>
      <c r="V337" s="6"/>
      <c r="W337" s="64" t="str">
        <f t="shared" si="426"/>
        <v/>
      </c>
      <c r="X337" s="109" t="str">
        <f t="shared" ref="X337:Y337" si="503">IF(+R337&gt;1,+W337,"")</f>
        <v/>
      </c>
      <c r="Y337" s="109" t="str">
        <f t="shared" si="503"/>
        <v/>
      </c>
      <c r="Z337" s="6"/>
      <c r="AA337" s="6"/>
      <c r="AB337" s="6"/>
    </row>
    <row r="338" spans="1:28" s="1" customFormat="1" ht="18" hidden="1" x14ac:dyDescent="0.25">
      <c r="A338" s="57" t="str">
        <f t="shared" si="412"/>
        <v>G</v>
      </c>
      <c r="B338" s="55" t="s">
        <v>676</v>
      </c>
      <c r="C338" s="59" t="s">
        <v>677</v>
      </c>
      <c r="D338" s="24"/>
      <c r="E338" s="29"/>
      <c r="F338" s="58"/>
      <c r="G338" s="95"/>
      <c r="K338" s="6"/>
      <c r="L338" s="103" t="s">
        <v>652</v>
      </c>
      <c r="M338" s="65" t="s">
        <v>842</v>
      </c>
      <c r="N338" s="103" t="str">
        <f t="shared" si="487"/>
        <v/>
      </c>
      <c r="O338" s="103">
        <v>0.05</v>
      </c>
      <c r="P338" s="108" t="str">
        <f t="shared" si="410"/>
        <v/>
      </c>
      <c r="Q338" s="66"/>
      <c r="R338" s="65">
        <v>0</v>
      </c>
      <c r="S338" s="65">
        <v>0</v>
      </c>
      <c r="T338" s="108" t="str">
        <f t="shared" si="423"/>
        <v/>
      </c>
      <c r="U338" s="108" t="str">
        <f t="shared" si="424"/>
        <v/>
      </c>
      <c r="V338" s="6"/>
      <c r="W338" s="64" t="str">
        <f t="shared" si="426"/>
        <v/>
      </c>
      <c r="X338" s="109" t="str">
        <f t="shared" ref="X338:Y338" si="504">IF(+R338&gt;1,+W338,"")</f>
        <v/>
      </c>
      <c r="Y338" s="109" t="str">
        <f t="shared" si="504"/>
        <v/>
      </c>
      <c r="Z338" s="6"/>
      <c r="AA338" s="6"/>
      <c r="AB338" s="6"/>
    </row>
    <row r="339" spans="1:28" s="1" customFormat="1" ht="25.5" hidden="1" x14ac:dyDescent="0.2">
      <c r="A339" s="57" t="str">
        <f t="shared" si="412"/>
        <v>G</v>
      </c>
      <c r="B339" s="54" t="s">
        <v>678</v>
      </c>
      <c r="C339" s="4" t="s">
        <v>679</v>
      </c>
      <c r="D339" s="24" t="s">
        <v>41</v>
      </c>
      <c r="E339" s="29"/>
      <c r="F339" s="58"/>
      <c r="G339" s="95"/>
      <c r="K339" s="6"/>
      <c r="L339" s="103" t="s">
        <v>652</v>
      </c>
      <c r="M339" s="65" t="s">
        <v>842</v>
      </c>
      <c r="N339" s="103" t="str">
        <f t="shared" si="487"/>
        <v/>
      </c>
      <c r="O339" s="103">
        <v>0.05</v>
      </c>
      <c r="P339" s="108" t="str">
        <f t="shared" si="410"/>
        <v/>
      </c>
      <c r="Q339" s="66"/>
      <c r="R339" s="65">
        <v>0</v>
      </c>
      <c r="S339" s="65">
        <v>0</v>
      </c>
      <c r="T339" s="108" t="str">
        <f t="shared" si="423"/>
        <v/>
      </c>
      <c r="U339" s="108" t="str">
        <f t="shared" si="424"/>
        <v/>
      </c>
      <c r="V339" s="6"/>
      <c r="W339" s="64" t="str">
        <f t="shared" si="426"/>
        <v/>
      </c>
      <c r="X339" s="109" t="str">
        <f t="shared" ref="X339:Y339" si="505">IF(+R339&gt;1,+W339,"")</f>
        <v/>
      </c>
      <c r="Y339" s="109" t="str">
        <f t="shared" si="505"/>
        <v/>
      </c>
      <c r="Z339" s="6"/>
      <c r="AA339" s="6"/>
      <c r="AB339" s="6"/>
    </row>
    <row r="340" spans="1:28" s="1" customFormat="1" ht="12.75" hidden="1" x14ac:dyDescent="0.2">
      <c r="A340" s="57" t="str">
        <f t="shared" si="412"/>
        <v>G</v>
      </c>
      <c r="B340" s="54" t="s">
        <v>680</v>
      </c>
      <c r="C340" s="4" t="s">
        <v>681</v>
      </c>
      <c r="D340" s="24" t="s">
        <v>41</v>
      </c>
      <c r="E340" s="29"/>
      <c r="F340" s="58"/>
      <c r="G340" s="95"/>
      <c r="K340" s="6"/>
      <c r="L340" s="103" t="s">
        <v>652</v>
      </c>
      <c r="M340" s="65" t="s">
        <v>842</v>
      </c>
      <c r="N340" s="103" t="str">
        <f t="shared" si="487"/>
        <v/>
      </c>
      <c r="O340" s="103">
        <v>0.05</v>
      </c>
      <c r="P340" s="108" t="str">
        <f t="shared" si="410"/>
        <v/>
      </c>
      <c r="Q340" s="105">
        <f>SUM(P326:P340)</f>
        <v>0.05</v>
      </c>
      <c r="R340" s="65">
        <v>0</v>
      </c>
      <c r="S340" s="65">
        <v>0</v>
      </c>
      <c r="T340" s="108" t="str">
        <f t="shared" si="423"/>
        <v/>
      </c>
      <c r="U340" s="108" t="str">
        <f t="shared" si="424"/>
        <v/>
      </c>
      <c r="V340" s="6"/>
      <c r="W340" s="64" t="str">
        <f t="shared" si="426"/>
        <v/>
      </c>
      <c r="X340" s="109" t="str">
        <f t="shared" ref="X340:Y340" si="506">IF(+R340&gt;1,+W340,"")</f>
        <v/>
      </c>
      <c r="Y340" s="109" t="str">
        <f t="shared" si="506"/>
        <v/>
      </c>
      <c r="Z340" s="6"/>
      <c r="AA340" s="6"/>
      <c r="AB340" s="6"/>
    </row>
    <row r="341" spans="1:28" s="1" customFormat="1" ht="18" hidden="1" x14ac:dyDescent="0.25">
      <c r="A341" s="57" t="str">
        <f t="shared" si="412"/>
        <v>H</v>
      </c>
      <c r="B341" s="55" t="s">
        <v>682</v>
      </c>
      <c r="C341" s="59" t="s">
        <v>683</v>
      </c>
      <c r="D341" s="24"/>
      <c r="E341" s="29"/>
      <c r="F341" s="58"/>
      <c r="G341" s="95"/>
      <c r="K341" s="6"/>
      <c r="L341" s="104" t="s">
        <v>682</v>
      </c>
      <c r="M341" s="65"/>
      <c r="N341" s="104" t="str">
        <f>IF(+M341="","",SUM(M$341:M$354))</f>
        <v/>
      </c>
      <c r="O341" s="104">
        <v>0.1</v>
      </c>
      <c r="P341" s="108" t="str">
        <f t="shared" si="410"/>
        <v/>
      </c>
      <c r="Q341" s="66"/>
      <c r="R341" s="65">
        <v>0</v>
      </c>
      <c r="S341" s="65">
        <v>0</v>
      </c>
      <c r="T341" s="108" t="str">
        <f t="shared" si="423"/>
        <v/>
      </c>
      <c r="U341" s="108" t="str">
        <f t="shared" si="424"/>
        <v/>
      </c>
      <c r="V341" s="6"/>
      <c r="W341" s="64" t="str">
        <f t="shared" si="426"/>
        <v/>
      </c>
      <c r="X341" s="109" t="str">
        <f t="shared" ref="X341:Y341" si="507">IF(+R341&gt;1,+W341,"")</f>
        <v/>
      </c>
      <c r="Y341" s="109" t="str">
        <f t="shared" si="507"/>
        <v/>
      </c>
      <c r="Z341" s="6"/>
      <c r="AA341" s="6"/>
      <c r="AB341" s="6"/>
    </row>
    <row r="342" spans="1:28" s="1" customFormat="1" ht="25.5" hidden="1" x14ac:dyDescent="0.2">
      <c r="A342" s="57" t="str">
        <f t="shared" si="412"/>
        <v>H</v>
      </c>
      <c r="B342" s="54" t="s">
        <v>684</v>
      </c>
      <c r="C342" s="4" t="s">
        <v>685</v>
      </c>
      <c r="D342" s="24" t="s">
        <v>41</v>
      </c>
      <c r="E342" s="29"/>
      <c r="F342" s="58"/>
      <c r="G342" s="95"/>
      <c r="K342" s="6"/>
      <c r="L342" s="104" t="s">
        <v>682</v>
      </c>
      <c r="M342" s="65" t="s">
        <v>842</v>
      </c>
      <c r="N342" s="104" t="str">
        <f t="shared" ref="N342:N354" si="508">IF(+M342="","",SUM(M$341:M$354))</f>
        <v/>
      </c>
      <c r="O342" s="104">
        <v>0.1</v>
      </c>
      <c r="P342" s="108" t="str">
        <f t="shared" si="410"/>
        <v/>
      </c>
      <c r="Q342" s="66"/>
      <c r="R342" s="65">
        <v>0</v>
      </c>
      <c r="S342" s="65">
        <v>0</v>
      </c>
      <c r="T342" s="108" t="str">
        <f t="shared" si="423"/>
        <v/>
      </c>
      <c r="U342" s="108" t="str">
        <f t="shared" si="424"/>
        <v/>
      </c>
      <c r="V342" s="6"/>
      <c r="W342" s="64" t="str">
        <f t="shared" si="426"/>
        <v/>
      </c>
      <c r="X342" s="109" t="str">
        <f t="shared" ref="X342:Y342" si="509">IF(+R342&gt;1,+W342,"")</f>
        <v/>
      </c>
      <c r="Y342" s="109" t="str">
        <f t="shared" si="509"/>
        <v/>
      </c>
      <c r="Z342" s="6"/>
      <c r="AA342" s="6"/>
      <c r="AB342" s="6"/>
    </row>
    <row r="343" spans="1:28" s="7" customFormat="1" ht="18" hidden="1" x14ac:dyDescent="0.25">
      <c r="A343" s="57" t="str">
        <f t="shared" si="412"/>
        <v>H</v>
      </c>
      <c r="B343" s="55" t="s">
        <v>686</v>
      </c>
      <c r="C343" s="59" t="s">
        <v>687</v>
      </c>
      <c r="D343" s="24"/>
      <c r="E343" s="29"/>
      <c r="F343" s="58"/>
      <c r="G343" s="98"/>
      <c r="H343" s="1"/>
      <c r="I343" s="1"/>
      <c r="J343" s="1"/>
      <c r="K343" s="40"/>
      <c r="L343" s="104" t="s">
        <v>682</v>
      </c>
      <c r="M343" s="65" t="s">
        <v>842</v>
      </c>
      <c r="N343" s="104" t="str">
        <f t="shared" si="508"/>
        <v/>
      </c>
      <c r="O343" s="104">
        <v>0.1</v>
      </c>
      <c r="P343" s="108" t="str">
        <f t="shared" ref="P343:P406" si="510">IF(+M343="","",+M343/N343*O343)</f>
        <v/>
      </c>
      <c r="Q343" s="66"/>
      <c r="R343" s="65">
        <v>0</v>
      </c>
      <c r="S343" s="65">
        <v>0</v>
      </c>
      <c r="T343" s="108" t="str">
        <f t="shared" si="423"/>
        <v/>
      </c>
      <c r="U343" s="108" t="str">
        <f t="shared" si="424"/>
        <v/>
      </c>
      <c r="V343" s="40"/>
      <c r="W343" s="64" t="str">
        <f t="shared" si="426"/>
        <v/>
      </c>
      <c r="X343" s="109" t="str">
        <f t="shared" ref="X343:Y343" si="511">IF(+R343&gt;1,+W343,"")</f>
        <v/>
      </c>
      <c r="Y343" s="109" t="str">
        <f t="shared" si="511"/>
        <v/>
      </c>
      <c r="Z343" s="40"/>
      <c r="AA343" s="40"/>
      <c r="AB343" s="40"/>
    </row>
    <row r="344" spans="1:28" s="1" customFormat="1" ht="25.5" hidden="1" x14ac:dyDescent="0.2">
      <c r="A344" s="57" t="str">
        <f t="shared" ref="A344:A407" si="512">LEFT(B344,1)</f>
        <v>H</v>
      </c>
      <c r="B344" s="54" t="s">
        <v>688</v>
      </c>
      <c r="C344" s="4" t="s">
        <v>689</v>
      </c>
      <c r="D344" s="24" t="s">
        <v>41</v>
      </c>
      <c r="E344" s="29"/>
      <c r="F344" s="58"/>
      <c r="G344" s="95"/>
      <c r="K344" s="6"/>
      <c r="L344" s="104" t="s">
        <v>682</v>
      </c>
      <c r="M344" s="65" t="s">
        <v>842</v>
      </c>
      <c r="N344" s="104" t="str">
        <f t="shared" si="508"/>
        <v/>
      </c>
      <c r="O344" s="104">
        <v>0.1</v>
      </c>
      <c r="P344" s="108" t="str">
        <f t="shared" si="510"/>
        <v/>
      </c>
      <c r="Q344" s="66"/>
      <c r="R344" s="65">
        <v>0</v>
      </c>
      <c r="S344" s="65">
        <v>0</v>
      </c>
      <c r="T344" s="108" t="str">
        <f t="shared" si="423"/>
        <v/>
      </c>
      <c r="U344" s="108" t="str">
        <f t="shared" si="424"/>
        <v/>
      </c>
      <c r="V344" s="6"/>
      <c r="W344" s="64" t="str">
        <f t="shared" si="426"/>
        <v/>
      </c>
      <c r="X344" s="109" t="str">
        <f t="shared" ref="X344:Y344" si="513">IF(+R344&gt;1,+W344,"")</f>
        <v/>
      </c>
      <c r="Y344" s="109" t="str">
        <f t="shared" si="513"/>
        <v/>
      </c>
      <c r="Z344" s="6"/>
      <c r="AA344" s="6"/>
      <c r="AB344" s="6"/>
    </row>
    <row r="345" spans="1:28" s="1" customFormat="1" ht="25.5" hidden="1" x14ac:dyDescent="0.2">
      <c r="A345" s="57" t="str">
        <f t="shared" si="512"/>
        <v>H</v>
      </c>
      <c r="B345" s="54" t="s">
        <v>690</v>
      </c>
      <c r="C345" s="4" t="s">
        <v>691</v>
      </c>
      <c r="D345" s="24" t="s">
        <v>41</v>
      </c>
      <c r="E345" s="29"/>
      <c r="F345" s="58"/>
      <c r="G345" s="95"/>
      <c r="K345" s="6"/>
      <c r="L345" s="104" t="s">
        <v>682</v>
      </c>
      <c r="M345" s="65" t="s">
        <v>842</v>
      </c>
      <c r="N345" s="104" t="str">
        <f t="shared" si="508"/>
        <v/>
      </c>
      <c r="O345" s="104">
        <v>0.1</v>
      </c>
      <c r="P345" s="108" t="str">
        <f t="shared" si="510"/>
        <v/>
      </c>
      <c r="Q345" s="66"/>
      <c r="R345" s="65">
        <v>0</v>
      </c>
      <c r="S345" s="65">
        <v>0</v>
      </c>
      <c r="T345" s="108" t="str">
        <f t="shared" si="423"/>
        <v/>
      </c>
      <c r="U345" s="108" t="str">
        <f t="shared" si="424"/>
        <v/>
      </c>
      <c r="V345" s="6"/>
      <c r="W345" s="64" t="str">
        <f t="shared" si="426"/>
        <v/>
      </c>
      <c r="X345" s="109" t="str">
        <f t="shared" ref="X345:Y345" si="514">IF(+R345&gt;1,+W345,"")</f>
        <v/>
      </c>
      <c r="Y345" s="109" t="str">
        <f t="shared" si="514"/>
        <v/>
      </c>
      <c r="Z345" s="6"/>
      <c r="AA345" s="6"/>
      <c r="AB345" s="6"/>
    </row>
    <row r="346" spans="1:28" s="1" customFormat="1" ht="114.75" hidden="1" x14ac:dyDescent="0.2">
      <c r="A346" s="57" t="str">
        <f t="shared" si="512"/>
        <v>H</v>
      </c>
      <c r="B346" s="54" t="s">
        <v>692</v>
      </c>
      <c r="C346" s="4" t="s">
        <v>693</v>
      </c>
      <c r="D346" s="24" t="s">
        <v>41</v>
      </c>
      <c r="E346" s="29"/>
      <c r="F346" s="58"/>
      <c r="G346" s="95"/>
      <c r="K346" s="6"/>
      <c r="L346" s="104" t="s">
        <v>682</v>
      </c>
      <c r="M346" s="65" t="s">
        <v>842</v>
      </c>
      <c r="N346" s="104" t="str">
        <f t="shared" si="508"/>
        <v/>
      </c>
      <c r="O346" s="104">
        <v>0.1</v>
      </c>
      <c r="P346" s="108" t="str">
        <f t="shared" si="510"/>
        <v/>
      </c>
      <c r="Q346" s="66"/>
      <c r="R346" s="65">
        <v>0</v>
      </c>
      <c r="S346" s="65">
        <v>0</v>
      </c>
      <c r="T346" s="108" t="str">
        <f t="shared" si="423"/>
        <v/>
      </c>
      <c r="U346" s="108" t="str">
        <f t="shared" si="424"/>
        <v/>
      </c>
      <c r="V346" s="6"/>
      <c r="W346" s="64" t="str">
        <f t="shared" si="426"/>
        <v/>
      </c>
      <c r="X346" s="109" t="str">
        <f t="shared" ref="X346:Y346" si="515">IF(+R346&gt;1,+W346,"")</f>
        <v/>
      </c>
      <c r="Y346" s="109" t="str">
        <f t="shared" si="515"/>
        <v/>
      </c>
      <c r="Z346" s="6"/>
      <c r="AA346" s="6"/>
      <c r="AB346" s="6"/>
    </row>
    <row r="347" spans="1:28" s="1" customFormat="1" ht="25.5" hidden="1" x14ac:dyDescent="0.2">
      <c r="A347" s="57" t="str">
        <f t="shared" si="512"/>
        <v>H</v>
      </c>
      <c r="B347" s="54" t="s">
        <v>694</v>
      </c>
      <c r="C347" s="4" t="s">
        <v>695</v>
      </c>
      <c r="D347" s="24" t="s">
        <v>41</v>
      </c>
      <c r="E347" s="29"/>
      <c r="F347" s="58"/>
      <c r="G347" s="95"/>
      <c r="K347" s="6"/>
      <c r="L347" s="104" t="s">
        <v>682</v>
      </c>
      <c r="M347" s="65" t="s">
        <v>842</v>
      </c>
      <c r="N347" s="104" t="str">
        <f t="shared" si="508"/>
        <v/>
      </c>
      <c r="O347" s="104">
        <v>0.1</v>
      </c>
      <c r="P347" s="108" t="str">
        <f t="shared" si="510"/>
        <v/>
      </c>
      <c r="Q347" s="66"/>
      <c r="R347" s="65">
        <v>0</v>
      </c>
      <c r="S347" s="65">
        <v>0</v>
      </c>
      <c r="T347" s="108" t="str">
        <f t="shared" si="423"/>
        <v/>
      </c>
      <c r="U347" s="108" t="str">
        <f t="shared" si="424"/>
        <v/>
      </c>
      <c r="V347" s="6"/>
      <c r="W347" s="64" t="str">
        <f t="shared" si="426"/>
        <v/>
      </c>
      <c r="X347" s="109" t="str">
        <f t="shared" ref="X347:Y347" si="516">IF(+R347&gt;1,+W347,"")</f>
        <v/>
      </c>
      <c r="Y347" s="109" t="str">
        <f t="shared" si="516"/>
        <v/>
      </c>
      <c r="Z347" s="6"/>
      <c r="AA347" s="6"/>
      <c r="AB347" s="6"/>
    </row>
    <row r="348" spans="1:28" s="1" customFormat="1" x14ac:dyDescent="0.25">
      <c r="A348" s="57" t="str">
        <f t="shared" si="512"/>
        <v>H</v>
      </c>
      <c r="B348" s="54" t="s">
        <v>696</v>
      </c>
      <c r="C348" s="4" t="s">
        <v>697</v>
      </c>
      <c r="D348" s="24" t="s">
        <v>42</v>
      </c>
      <c r="E348" s="28"/>
      <c r="F348" s="30"/>
      <c r="H348" s="67">
        <f>IF(+E348="Ska",1,0)</f>
        <v>0</v>
      </c>
      <c r="I348" s="67">
        <f>IF(+F348="Ja",1,0)</f>
        <v>0</v>
      </c>
      <c r="J348" s="67">
        <f t="shared" ref="J348" si="517">+H348-I348</f>
        <v>0</v>
      </c>
      <c r="K348" s="6"/>
      <c r="L348" s="104" t="s">
        <v>682</v>
      </c>
      <c r="M348" s="65">
        <v>3</v>
      </c>
      <c r="N348" s="104">
        <f t="shared" si="508"/>
        <v>8</v>
      </c>
      <c r="O348" s="104">
        <v>0.1</v>
      </c>
      <c r="P348" s="108">
        <f t="shared" si="510"/>
        <v>3.7500000000000006E-2</v>
      </c>
      <c r="Q348" s="66"/>
      <c r="R348" s="65">
        <v>3</v>
      </c>
      <c r="S348" s="65">
        <v>3</v>
      </c>
      <c r="T348" s="108">
        <f t="shared" si="423"/>
        <v>3.7500000000000006E-2</v>
      </c>
      <c r="U348" s="108">
        <f t="shared" si="424"/>
        <v>3.7500000000000006E-2</v>
      </c>
      <c r="V348" s="6"/>
      <c r="W348" s="64" t="str">
        <f>IF(+E348="Ska",-P348,"")</f>
        <v/>
      </c>
      <c r="X348" s="109" t="str">
        <f t="shared" ref="X348" si="518">IF(+R348&gt;1,+W348,"")</f>
        <v/>
      </c>
      <c r="Y348" s="109" t="str">
        <f>IF(+S348&gt;1,+W348,"")</f>
        <v/>
      </c>
      <c r="Z348" s="6"/>
      <c r="AA348" s="6"/>
      <c r="AB348" s="6"/>
    </row>
    <row r="349" spans="1:28" s="1" customFormat="1" ht="12.75" hidden="1" x14ac:dyDescent="0.2">
      <c r="A349" s="57" t="str">
        <f t="shared" si="512"/>
        <v>H</v>
      </c>
      <c r="B349" s="54" t="s">
        <v>698</v>
      </c>
      <c r="C349" s="4" t="s">
        <v>699</v>
      </c>
      <c r="D349" s="24" t="s">
        <v>41</v>
      </c>
      <c r="E349" s="29"/>
      <c r="F349" s="58"/>
      <c r="G349" s="95"/>
      <c r="K349" s="6"/>
      <c r="L349" s="104" t="s">
        <v>682</v>
      </c>
      <c r="M349" s="65" t="s">
        <v>842</v>
      </c>
      <c r="N349" s="104" t="str">
        <f t="shared" si="508"/>
        <v/>
      </c>
      <c r="O349" s="104">
        <v>0.1</v>
      </c>
      <c r="P349" s="108" t="str">
        <f t="shared" si="510"/>
        <v/>
      </c>
      <c r="Q349" s="66"/>
      <c r="R349" s="65">
        <v>0</v>
      </c>
      <c r="S349" s="65">
        <v>0</v>
      </c>
      <c r="T349" s="108" t="str">
        <f t="shared" si="423"/>
        <v/>
      </c>
      <c r="U349" s="108" t="str">
        <f t="shared" si="424"/>
        <v/>
      </c>
      <c r="V349" s="6"/>
      <c r="W349" s="64" t="str">
        <f t="shared" si="426"/>
        <v/>
      </c>
      <c r="X349" s="109" t="str">
        <f t="shared" ref="X349:Y349" si="519">IF(+R349&gt;1,+W349,"")</f>
        <v/>
      </c>
      <c r="Y349" s="109" t="str">
        <f t="shared" si="519"/>
        <v/>
      </c>
      <c r="Z349" s="6"/>
      <c r="AA349" s="6"/>
      <c r="AB349" s="6"/>
    </row>
    <row r="350" spans="1:28" s="1" customFormat="1" ht="12.75" hidden="1" x14ac:dyDescent="0.2">
      <c r="A350" s="57" t="str">
        <f t="shared" si="512"/>
        <v>H</v>
      </c>
      <c r="B350" s="54" t="s">
        <v>700</v>
      </c>
      <c r="C350" s="4" t="s">
        <v>701</v>
      </c>
      <c r="D350" s="24" t="s">
        <v>41</v>
      </c>
      <c r="E350" s="29"/>
      <c r="F350" s="58"/>
      <c r="G350" s="95"/>
      <c r="K350" s="6"/>
      <c r="L350" s="104" t="s">
        <v>682</v>
      </c>
      <c r="M350" s="65" t="s">
        <v>842</v>
      </c>
      <c r="N350" s="104" t="str">
        <f t="shared" si="508"/>
        <v/>
      </c>
      <c r="O350" s="104">
        <v>0.1</v>
      </c>
      <c r="P350" s="108" t="str">
        <f t="shared" si="510"/>
        <v/>
      </c>
      <c r="Q350" s="66"/>
      <c r="R350" s="65">
        <v>0</v>
      </c>
      <c r="S350" s="65">
        <v>0</v>
      </c>
      <c r="T350" s="108" t="str">
        <f t="shared" si="423"/>
        <v/>
      </c>
      <c r="U350" s="108" t="str">
        <f t="shared" si="424"/>
        <v/>
      </c>
      <c r="V350" s="6"/>
      <c r="W350" s="64" t="str">
        <f t="shared" si="426"/>
        <v/>
      </c>
      <c r="X350" s="109" t="str">
        <f t="shared" ref="X350:Y350" si="520">IF(+R350&gt;1,+W350,"")</f>
        <v/>
      </c>
      <c r="Y350" s="109" t="str">
        <f t="shared" si="520"/>
        <v/>
      </c>
      <c r="Z350" s="6"/>
      <c r="AA350" s="6"/>
      <c r="AB350" s="6"/>
    </row>
    <row r="351" spans="1:28" s="1" customFormat="1" ht="12.75" hidden="1" x14ac:dyDescent="0.2">
      <c r="A351" s="57" t="str">
        <f t="shared" si="512"/>
        <v>H</v>
      </c>
      <c r="B351" s="54" t="s">
        <v>702</v>
      </c>
      <c r="C351" s="4" t="s">
        <v>703</v>
      </c>
      <c r="D351" s="24" t="s">
        <v>41</v>
      </c>
      <c r="E351" s="29"/>
      <c r="F351" s="58"/>
      <c r="G351" s="95"/>
      <c r="K351" s="6"/>
      <c r="L351" s="104" t="s">
        <v>682</v>
      </c>
      <c r="M351" s="65" t="s">
        <v>842</v>
      </c>
      <c r="N351" s="104" t="str">
        <f t="shared" si="508"/>
        <v/>
      </c>
      <c r="O351" s="104">
        <v>0.1</v>
      </c>
      <c r="P351" s="108" t="str">
        <f t="shared" si="510"/>
        <v/>
      </c>
      <c r="Q351" s="66"/>
      <c r="R351" s="65">
        <v>0</v>
      </c>
      <c r="S351" s="65">
        <v>0</v>
      </c>
      <c r="T351" s="108" t="str">
        <f t="shared" ref="T351:T414" si="521">IF(+R351&gt;0,+$P351,"")</f>
        <v/>
      </c>
      <c r="U351" s="108" t="str">
        <f t="shared" ref="U351:U414" si="522">IF(+S351&gt;0,+$P351,"")</f>
        <v/>
      </c>
      <c r="V351" s="6"/>
      <c r="W351" s="64" t="str">
        <f t="shared" si="426"/>
        <v/>
      </c>
      <c r="X351" s="109" t="str">
        <f t="shared" ref="X351:Y351" si="523">IF(+R351&gt;1,+W351,"")</f>
        <v/>
      </c>
      <c r="Y351" s="109" t="str">
        <f t="shared" si="523"/>
        <v/>
      </c>
      <c r="Z351" s="6"/>
      <c r="AA351" s="6"/>
      <c r="AB351" s="6"/>
    </row>
    <row r="352" spans="1:28" s="1" customFormat="1" ht="12.75" hidden="1" x14ac:dyDescent="0.2">
      <c r="A352" s="57" t="str">
        <f t="shared" si="512"/>
        <v>H</v>
      </c>
      <c r="B352" s="54" t="s">
        <v>704</v>
      </c>
      <c r="C352" s="4" t="s">
        <v>705</v>
      </c>
      <c r="D352" s="24" t="s">
        <v>41</v>
      </c>
      <c r="E352" s="29"/>
      <c r="F352" s="58"/>
      <c r="G352" s="95"/>
      <c r="K352" s="6"/>
      <c r="L352" s="104" t="s">
        <v>682</v>
      </c>
      <c r="M352" s="65" t="s">
        <v>842</v>
      </c>
      <c r="N352" s="104" t="str">
        <f t="shared" si="508"/>
        <v/>
      </c>
      <c r="O352" s="104">
        <v>0.1</v>
      </c>
      <c r="P352" s="108" t="str">
        <f t="shared" si="510"/>
        <v/>
      </c>
      <c r="Q352" s="66"/>
      <c r="R352" s="65">
        <v>0</v>
      </c>
      <c r="S352" s="65">
        <v>0</v>
      </c>
      <c r="T352" s="108" t="str">
        <f t="shared" si="521"/>
        <v/>
      </c>
      <c r="U352" s="108" t="str">
        <f t="shared" si="522"/>
        <v/>
      </c>
      <c r="V352" s="6"/>
      <c r="W352" s="64" t="str">
        <f t="shared" ref="W352:W415" si="524">IF(+E352="Ska",-P352,"")</f>
        <v/>
      </c>
      <c r="X352" s="109" t="str">
        <f t="shared" ref="X352:Y352" si="525">IF(+R352&gt;1,+W352,"")</f>
        <v/>
      </c>
      <c r="Y352" s="109" t="str">
        <f t="shared" si="525"/>
        <v/>
      </c>
      <c r="Z352" s="6"/>
      <c r="AA352" s="6"/>
      <c r="AB352" s="6"/>
    </row>
    <row r="353" spans="1:28" s="1" customFormat="1" ht="12.75" hidden="1" x14ac:dyDescent="0.2">
      <c r="A353" s="57" t="str">
        <f t="shared" si="512"/>
        <v>H</v>
      </c>
      <c r="B353" s="54" t="s">
        <v>706</v>
      </c>
      <c r="C353" s="4" t="s">
        <v>707</v>
      </c>
      <c r="D353" s="24" t="s">
        <v>41</v>
      </c>
      <c r="E353" s="29"/>
      <c r="F353" s="58"/>
      <c r="G353" s="95"/>
      <c r="K353" s="6"/>
      <c r="L353" s="104" t="s">
        <v>682</v>
      </c>
      <c r="M353" s="65" t="s">
        <v>842</v>
      </c>
      <c r="N353" s="104" t="str">
        <f t="shared" si="508"/>
        <v/>
      </c>
      <c r="O353" s="104">
        <v>0.1</v>
      </c>
      <c r="P353" s="108" t="str">
        <f t="shared" si="510"/>
        <v/>
      </c>
      <c r="Q353" s="66"/>
      <c r="R353" s="65">
        <v>0</v>
      </c>
      <c r="S353" s="65">
        <v>0</v>
      </c>
      <c r="T353" s="108" t="str">
        <f t="shared" si="521"/>
        <v/>
      </c>
      <c r="U353" s="108" t="str">
        <f t="shared" si="522"/>
        <v/>
      </c>
      <c r="V353" s="6"/>
      <c r="W353" s="64" t="str">
        <f t="shared" si="524"/>
        <v/>
      </c>
      <c r="X353" s="109" t="str">
        <f t="shared" ref="X353:Y353" si="526">IF(+R353&gt;1,+W353,"")</f>
        <v/>
      </c>
      <c r="Y353" s="109" t="str">
        <f t="shared" si="526"/>
        <v/>
      </c>
      <c r="Z353" s="6"/>
      <c r="AA353" s="6"/>
      <c r="AB353" s="6"/>
    </row>
    <row r="354" spans="1:28" s="1" customFormat="1" x14ac:dyDescent="0.25">
      <c r="A354" s="57" t="str">
        <f t="shared" si="512"/>
        <v>H</v>
      </c>
      <c r="B354" s="54" t="s">
        <v>708</v>
      </c>
      <c r="C354" s="4" t="s">
        <v>709</v>
      </c>
      <c r="D354" s="24" t="s">
        <v>42</v>
      </c>
      <c r="E354" s="28"/>
      <c r="F354" s="30"/>
      <c r="H354" s="67">
        <f>IF(+E354="Ska",1,0)</f>
        <v>0</v>
      </c>
      <c r="I354" s="67">
        <f>IF(+F354="Ja",1,0)</f>
        <v>0</v>
      </c>
      <c r="J354" s="67">
        <f t="shared" ref="J354" si="527">+H354-I354</f>
        <v>0</v>
      </c>
      <c r="K354" s="6"/>
      <c r="L354" s="104" t="s">
        <v>682</v>
      </c>
      <c r="M354" s="65">
        <v>5</v>
      </c>
      <c r="N354" s="104">
        <f t="shared" si="508"/>
        <v>8</v>
      </c>
      <c r="O354" s="104">
        <v>0.1</v>
      </c>
      <c r="P354" s="108">
        <f t="shared" si="510"/>
        <v>6.25E-2</v>
      </c>
      <c r="Q354" s="105">
        <f>SUM(P341:P354)</f>
        <v>0.1</v>
      </c>
      <c r="R354" s="65">
        <v>5</v>
      </c>
      <c r="S354" s="65">
        <v>5</v>
      </c>
      <c r="T354" s="108">
        <f t="shared" si="521"/>
        <v>6.25E-2</v>
      </c>
      <c r="U354" s="108">
        <f t="shared" si="522"/>
        <v>6.25E-2</v>
      </c>
      <c r="V354" s="6"/>
      <c r="W354" s="64" t="str">
        <f>IF(+E354="Ska",-P354,"")</f>
        <v/>
      </c>
      <c r="X354" s="109" t="str">
        <f t="shared" ref="X354" si="528">IF(+R354&gt;1,+W354,"")</f>
        <v/>
      </c>
      <c r="Y354" s="109" t="str">
        <f>IF(+S354&gt;1,+W354,"")</f>
        <v/>
      </c>
      <c r="Z354" s="6"/>
      <c r="AA354" s="6"/>
      <c r="AB354" s="6"/>
    </row>
    <row r="355" spans="1:28" s="1" customFormat="1" ht="18" hidden="1" x14ac:dyDescent="0.25">
      <c r="A355" s="57" t="str">
        <f t="shared" si="512"/>
        <v>I</v>
      </c>
      <c r="B355" s="55" t="s">
        <v>9</v>
      </c>
      <c r="C355" s="59" t="s">
        <v>10</v>
      </c>
      <c r="D355" s="24"/>
      <c r="E355" s="29"/>
      <c r="F355" s="58"/>
      <c r="G355" s="95"/>
      <c r="K355" s="6"/>
      <c r="L355" s="103" t="s">
        <v>9</v>
      </c>
      <c r="M355" s="65"/>
      <c r="N355" s="103" t="str">
        <f>IF(+M355="","",SUM(M$355:M$436))</f>
        <v/>
      </c>
      <c r="O355" s="103">
        <v>0.15</v>
      </c>
      <c r="P355" s="108" t="str">
        <f t="shared" si="510"/>
        <v/>
      </c>
      <c r="Q355" s="66"/>
      <c r="R355" s="65">
        <v>0</v>
      </c>
      <c r="S355" s="65">
        <v>0</v>
      </c>
      <c r="T355" s="108" t="str">
        <f t="shared" si="521"/>
        <v/>
      </c>
      <c r="U355" s="108" t="str">
        <f t="shared" si="522"/>
        <v/>
      </c>
      <c r="V355" s="6"/>
      <c r="W355" s="64" t="str">
        <f t="shared" si="524"/>
        <v/>
      </c>
      <c r="X355" s="109" t="str">
        <f t="shared" ref="X355:Y355" si="529">IF(+R355&gt;1,+W355,"")</f>
        <v/>
      </c>
      <c r="Y355" s="109" t="str">
        <f t="shared" si="529"/>
        <v/>
      </c>
      <c r="Z355" s="6"/>
      <c r="AA355" s="6"/>
      <c r="AB355" s="6"/>
    </row>
    <row r="356" spans="1:28" s="1" customFormat="1" ht="25.5" hidden="1" x14ac:dyDescent="0.2">
      <c r="A356" s="57" t="str">
        <f t="shared" si="512"/>
        <v>I</v>
      </c>
      <c r="B356" s="54" t="s">
        <v>710</v>
      </c>
      <c r="C356" s="4" t="s">
        <v>711</v>
      </c>
      <c r="D356" s="24" t="s">
        <v>41</v>
      </c>
      <c r="E356" s="29"/>
      <c r="F356" s="58"/>
      <c r="G356" s="95"/>
      <c r="K356" s="6"/>
      <c r="L356" s="103" t="s">
        <v>9</v>
      </c>
      <c r="M356" s="65" t="s">
        <v>842</v>
      </c>
      <c r="N356" s="103" t="str">
        <f t="shared" ref="N356:N419" si="530">IF(+M356="","",SUM(M$355:M$436))</f>
        <v/>
      </c>
      <c r="O356" s="103">
        <v>0.15</v>
      </c>
      <c r="P356" s="108" t="str">
        <f t="shared" si="510"/>
        <v/>
      </c>
      <c r="Q356" s="66"/>
      <c r="R356" s="65">
        <v>0</v>
      </c>
      <c r="S356" s="65">
        <v>0</v>
      </c>
      <c r="T356" s="108" t="str">
        <f t="shared" si="521"/>
        <v/>
      </c>
      <c r="U356" s="108" t="str">
        <f t="shared" si="522"/>
        <v/>
      </c>
      <c r="V356" s="6"/>
      <c r="W356" s="64" t="str">
        <f t="shared" si="524"/>
        <v/>
      </c>
      <c r="X356" s="109" t="str">
        <f t="shared" ref="X356:Y356" si="531">IF(+R356&gt;1,+W356,"")</f>
        <v/>
      </c>
      <c r="Y356" s="109" t="str">
        <f t="shared" si="531"/>
        <v/>
      </c>
      <c r="Z356" s="6"/>
      <c r="AA356" s="6"/>
      <c r="AB356" s="6"/>
    </row>
    <row r="357" spans="1:28" s="1" customFormat="1" ht="18" hidden="1" x14ac:dyDescent="0.25">
      <c r="A357" s="57" t="str">
        <f t="shared" si="512"/>
        <v>I</v>
      </c>
      <c r="B357" s="55" t="s">
        <v>11</v>
      </c>
      <c r="C357" s="59" t="s">
        <v>712</v>
      </c>
      <c r="D357" s="24"/>
      <c r="E357" s="29"/>
      <c r="F357" s="58"/>
      <c r="G357" s="95"/>
      <c r="K357" s="6"/>
      <c r="L357" s="103" t="s">
        <v>9</v>
      </c>
      <c r="M357" s="65" t="s">
        <v>842</v>
      </c>
      <c r="N357" s="103" t="str">
        <f t="shared" si="530"/>
        <v/>
      </c>
      <c r="O357" s="103">
        <v>0.15</v>
      </c>
      <c r="P357" s="108" t="str">
        <f t="shared" si="510"/>
        <v/>
      </c>
      <c r="Q357" s="66"/>
      <c r="R357" s="65">
        <v>0</v>
      </c>
      <c r="S357" s="65">
        <v>0</v>
      </c>
      <c r="T357" s="108" t="str">
        <f t="shared" si="521"/>
        <v/>
      </c>
      <c r="U357" s="108" t="str">
        <f t="shared" si="522"/>
        <v/>
      </c>
      <c r="V357" s="6"/>
      <c r="W357" s="64" t="str">
        <f t="shared" si="524"/>
        <v/>
      </c>
      <c r="X357" s="109" t="str">
        <f t="shared" ref="X357:Y357" si="532">IF(+R357&gt;1,+W357,"")</f>
        <v/>
      </c>
      <c r="Y357" s="109" t="str">
        <f t="shared" si="532"/>
        <v/>
      </c>
      <c r="Z357" s="6"/>
      <c r="AA357" s="6"/>
      <c r="AB357" s="6"/>
    </row>
    <row r="358" spans="1:28" s="1" customFormat="1" ht="25.5" hidden="1" x14ac:dyDescent="0.2">
      <c r="A358" s="57" t="str">
        <f t="shared" si="512"/>
        <v>I</v>
      </c>
      <c r="B358" s="54" t="s">
        <v>713</v>
      </c>
      <c r="C358" s="4" t="s">
        <v>714</v>
      </c>
      <c r="D358" s="24" t="s">
        <v>41</v>
      </c>
      <c r="E358" s="29"/>
      <c r="F358" s="58"/>
      <c r="G358" s="95"/>
      <c r="K358" s="6"/>
      <c r="L358" s="103" t="s">
        <v>9</v>
      </c>
      <c r="M358" s="65" t="s">
        <v>842</v>
      </c>
      <c r="N358" s="103" t="str">
        <f t="shared" si="530"/>
        <v/>
      </c>
      <c r="O358" s="103">
        <v>0.15</v>
      </c>
      <c r="P358" s="108" t="str">
        <f t="shared" si="510"/>
        <v/>
      </c>
      <c r="Q358" s="66"/>
      <c r="R358" s="65">
        <v>0</v>
      </c>
      <c r="S358" s="65">
        <v>0</v>
      </c>
      <c r="T358" s="108" t="str">
        <f t="shared" si="521"/>
        <v/>
      </c>
      <c r="U358" s="108" t="str">
        <f t="shared" si="522"/>
        <v/>
      </c>
      <c r="V358" s="6"/>
      <c r="W358" s="64" t="str">
        <f t="shared" si="524"/>
        <v/>
      </c>
      <c r="X358" s="109" t="str">
        <f t="shared" ref="X358:Y358" si="533">IF(+R358&gt;1,+W358,"")</f>
        <v/>
      </c>
      <c r="Y358" s="109" t="str">
        <f t="shared" si="533"/>
        <v/>
      </c>
      <c r="Z358" s="6"/>
      <c r="AA358" s="6"/>
      <c r="AB358" s="6"/>
    </row>
    <row r="359" spans="1:28" s="1" customFormat="1" ht="18" hidden="1" x14ac:dyDescent="0.25">
      <c r="A359" s="57" t="str">
        <f t="shared" si="512"/>
        <v>I</v>
      </c>
      <c r="B359" s="55" t="s">
        <v>14</v>
      </c>
      <c r="C359" s="59" t="s">
        <v>12</v>
      </c>
      <c r="D359" s="24"/>
      <c r="E359" s="29"/>
      <c r="F359" s="58"/>
      <c r="G359" s="95"/>
      <c r="K359" s="6"/>
      <c r="L359" s="103" t="s">
        <v>9</v>
      </c>
      <c r="M359" s="65" t="s">
        <v>842</v>
      </c>
      <c r="N359" s="103" t="str">
        <f t="shared" si="530"/>
        <v/>
      </c>
      <c r="O359" s="103">
        <v>0.15</v>
      </c>
      <c r="P359" s="108" t="str">
        <f t="shared" si="510"/>
        <v/>
      </c>
      <c r="Q359" s="66"/>
      <c r="R359" s="65">
        <v>0</v>
      </c>
      <c r="S359" s="65">
        <v>0</v>
      </c>
      <c r="T359" s="108" t="str">
        <f t="shared" si="521"/>
        <v/>
      </c>
      <c r="U359" s="108" t="str">
        <f t="shared" si="522"/>
        <v/>
      </c>
      <c r="V359" s="6"/>
      <c r="W359" s="64" t="str">
        <f t="shared" si="524"/>
        <v/>
      </c>
      <c r="X359" s="109" t="str">
        <f t="shared" ref="X359:Y359" si="534">IF(+R359&gt;1,+W359,"")</f>
        <v/>
      </c>
      <c r="Y359" s="109" t="str">
        <f t="shared" si="534"/>
        <v/>
      </c>
      <c r="Z359" s="6"/>
      <c r="AA359" s="6"/>
      <c r="AB359" s="6"/>
    </row>
    <row r="360" spans="1:28" s="1" customFormat="1" ht="12.75" hidden="1" x14ac:dyDescent="0.2">
      <c r="A360" s="57" t="str">
        <f t="shared" si="512"/>
        <v>I</v>
      </c>
      <c r="B360" s="54" t="s">
        <v>715</v>
      </c>
      <c r="C360" s="4" t="s">
        <v>716</v>
      </c>
      <c r="D360" s="24" t="s">
        <v>41</v>
      </c>
      <c r="E360" s="29"/>
      <c r="F360" s="58"/>
      <c r="G360" s="95"/>
      <c r="K360" s="6"/>
      <c r="L360" s="103" t="s">
        <v>9</v>
      </c>
      <c r="M360" s="65" t="s">
        <v>842</v>
      </c>
      <c r="N360" s="103" t="str">
        <f t="shared" si="530"/>
        <v/>
      </c>
      <c r="O360" s="103">
        <v>0.15</v>
      </c>
      <c r="P360" s="108" t="str">
        <f t="shared" si="510"/>
        <v/>
      </c>
      <c r="Q360" s="66"/>
      <c r="R360" s="65">
        <v>0</v>
      </c>
      <c r="S360" s="65">
        <v>0</v>
      </c>
      <c r="T360" s="108" t="str">
        <f t="shared" si="521"/>
        <v/>
      </c>
      <c r="U360" s="108" t="str">
        <f t="shared" si="522"/>
        <v/>
      </c>
      <c r="V360" s="6"/>
      <c r="W360" s="64" t="str">
        <f t="shared" si="524"/>
        <v/>
      </c>
      <c r="X360" s="109" t="str">
        <f t="shared" ref="X360:Y360" si="535">IF(+R360&gt;1,+W360,"")</f>
        <v/>
      </c>
      <c r="Y360" s="109" t="str">
        <f t="shared" si="535"/>
        <v/>
      </c>
      <c r="Z360" s="6"/>
      <c r="AA360" s="6"/>
      <c r="AB360" s="6"/>
    </row>
    <row r="361" spans="1:28" s="7" customFormat="1" ht="51" hidden="1" x14ac:dyDescent="0.2">
      <c r="A361" s="57" t="str">
        <f t="shared" si="512"/>
        <v>I</v>
      </c>
      <c r="B361" s="54" t="s">
        <v>717</v>
      </c>
      <c r="C361" s="4" t="s">
        <v>718</v>
      </c>
      <c r="D361" s="24" t="s">
        <v>41</v>
      </c>
      <c r="E361" s="29"/>
      <c r="F361" s="58"/>
      <c r="G361" s="98"/>
      <c r="H361" s="1"/>
      <c r="I361" s="1"/>
      <c r="J361" s="1"/>
      <c r="K361" s="40"/>
      <c r="L361" s="103" t="s">
        <v>9</v>
      </c>
      <c r="M361" s="65" t="s">
        <v>842</v>
      </c>
      <c r="N361" s="103" t="str">
        <f t="shared" si="530"/>
        <v/>
      </c>
      <c r="O361" s="103">
        <v>0.15</v>
      </c>
      <c r="P361" s="108" t="str">
        <f t="shared" si="510"/>
        <v/>
      </c>
      <c r="Q361" s="66"/>
      <c r="R361" s="65">
        <v>0</v>
      </c>
      <c r="S361" s="65">
        <v>0</v>
      </c>
      <c r="T361" s="108" t="str">
        <f t="shared" si="521"/>
        <v/>
      </c>
      <c r="U361" s="108" t="str">
        <f t="shared" si="522"/>
        <v/>
      </c>
      <c r="V361" s="40"/>
      <c r="W361" s="64" t="str">
        <f t="shared" si="524"/>
        <v/>
      </c>
      <c r="X361" s="109" t="str">
        <f t="shared" ref="X361:Y361" si="536">IF(+R361&gt;1,+W361,"")</f>
        <v/>
      </c>
      <c r="Y361" s="109" t="str">
        <f t="shared" si="536"/>
        <v/>
      </c>
      <c r="Z361" s="40"/>
      <c r="AA361" s="40"/>
      <c r="AB361" s="40"/>
    </row>
    <row r="362" spans="1:28" s="1" customFormat="1" ht="25.5" hidden="1" x14ac:dyDescent="0.2">
      <c r="A362" s="57" t="str">
        <f t="shared" si="512"/>
        <v>I</v>
      </c>
      <c r="B362" s="54" t="s">
        <v>719</v>
      </c>
      <c r="C362" s="4" t="s">
        <v>720</v>
      </c>
      <c r="D362" s="24" t="s">
        <v>41</v>
      </c>
      <c r="E362" s="29"/>
      <c r="F362" s="58"/>
      <c r="G362" s="95"/>
      <c r="K362" s="6"/>
      <c r="L362" s="103" t="s">
        <v>9</v>
      </c>
      <c r="M362" s="65" t="s">
        <v>842</v>
      </c>
      <c r="N362" s="103" t="str">
        <f t="shared" si="530"/>
        <v/>
      </c>
      <c r="O362" s="103">
        <v>0.15</v>
      </c>
      <c r="P362" s="108" t="str">
        <f t="shared" si="510"/>
        <v/>
      </c>
      <c r="Q362" s="66"/>
      <c r="R362" s="65">
        <v>0</v>
      </c>
      <c r="S362" s="65">
        <v>0</v>
      </c>
      <c r="T362" s="108" t="str">
        <f t="shared" si="521"/>
        <v/>
      </c>
      <c r="U362" s="108" t="str">
        <f t="shared" si="522"/>
        <v/>
      </c>
      <c r="V362" s="6"/>
      <c r="W362" s="64" t="str">
        <f t="shared" si="524"/>
        <v/>
      </c>
      <c r="X362" s="109" t="str">
        <f t="shared" ref="X362:Y362" si="537">IF(+R362&gt;1,+W362,"")</f>
        <v/>
      </c>
      <c r="Y362" s="109" t="str">
        <f t="shared" si="537"/>
        <v/>
      </c>
      <c r="Z362" s="6"/>
      <c r="AA362" s="6"/>
      <c r="AB362" s="6"/>
    </row>
    <row r="363" spans="1:28" s="1" customFormat="1" ht="25.5" hidden="1" x14ac:dyDescent="0.2">
      <c r="A363" s="57" t="str">
        <f t="shared" si="512"/>
        <v>I</v>
      </c>
      <c r="B363" s="54" t="s">
        <v>721</v>
      </c>
      <c r="C363" s="4" t="s">
        <v>722</v>
      </c>
      <c r="D363" s="24" t="s">
        <v>41</v>
      </c>
      <c r="E363" s="29"/>
      <c r="F363" s="58"/>
      <c r="G363" s="95"/>
      <c r="K363" s="6"/>
      <c r="L363" s="103" t="s">
        <v>9</v>
      </c>
      <c r="M363" s="65" t="s">
        <v>842</v>
      </c>
      <c r="N363" s="103" t="str">
        <f t="shared" si="530"/>
        <v/>
      </c>
      <c r="O363" s="103">
        <v>0.15</v>
      </c>
      <c r="P363" s="108" t="str">
        <f t="shared" si="510"/>
        <v/>
      </c>
      <c r="Q363" s="66"/>
      <c r="R363" s="65">
        <v>0</v>
      </c>
      <c r="S363" s="65">
        <v>0</v>
      </c>
      <c r="T363" s="108" t="str">
        <f t="shared" si="521"/>
        <v/>
      </c>
      <c r="U363" s="108" t="str">
        <f t="shared" si="522"/>
        <v/>
      </c>
      <c r="V363" s="6"/>
      <c r="W363" s="64" t="str">
        <f t="shared" si="524"/>
        <v/>
      </c>
      <c r="X363" s="109" t="str">
        <f t="shared" ref="X363:Y363" si="538">IF(+R363&gt;1,+W363,"")</f>
        <v/>
      </c>
      <c r="Y363" s="109" t="str">
        <f t="shared" si="538"/>
        <v/>
      </c>
      <c r="Z363" s="6"/>
      <c r="AA363" s="6"/>
      <c r="AB363" s="6"/>
    </row>
    <row r="364" spans="1:28" s="1" customFormat="1" ht="38.25" hidden="1" x14ac:dyDescent="0.2">
      <c r="A364" s="57" t="str">
        <f t="shared" si="512"/>
        <v>I</v>
      </c>
      <c r="B364" s="54" t="s">
        <v>723</v>
      </c>
      <c r="C364" s="4" t="s">
        <v>13</v>
      </c>
      <c r="D364" s="24" t="s">
        <v>41</v>
      </c>
      <c r="E364" s="29"/>
      <c r="F364" s="58"/>
      <c r="G364" s="95"/>
      <c r="K364" s="6"/>
      <c r="L364" s="103" t="s">
        <v>9</v>
      </c>
      <c r="M364" s="65" t="s">
        <v>842</v>
      </c>
      <c r="N364" s="103" t="str">
        <f t="shared" si="530"/>
        <v/>
      </c>
      <c r="O364" s="103">
        <v>0.15</v>
      </c>
      <c r="P364" s="108" t="str">
        <f t="shared" si="510"/>
        <v/>
      </c>
      <c r="Q364" s="66"/>
      <c r="R364" s="65">
        <v>0</v>
      </c>
      <c r="S364" s="65">
        <v>0</v>
      </c>
      <c r="T364" s="108" t="str">
        <f t="shared" si="521"/>
        <v/>
      </c>
      <c r="U364" s="108" t="str">
        <f t="shared" si="522"/>
        <v/>
      </c>
      <c r="V364" s="6"/>
      <c r="W364" s="64" t="str">
        <f t="shared" si="524"/>
        <v/>
      </c>
      <c r="X364" s="109" t="str">
        <f t="shared" ref="X364:Y364" si="539">IF(+R364&gt;1,+W364,"")</f>
        <v/>
      </c>
      <c r="Y364" s="109" t="str">
        <f t="shared" si="539"/>
        <v/>
      </c>
      <c r="Z364" s="6"/>
      <c r="AA364" s="6"/>
      <c r="AB364" s="6"/>
    </row>
    <row r="365" spans="1:28" s="1" customFormat="1" ht="38.25" hidden="1" x14ac:dyDescent="0.2">
      <c r="A365" s="57" t="str">
        <f t="shared" si="512"/>
        <v>I</v>
      </c>
      <c r="B365" s="54" t="s">
        <v>724</v>
      </c>
      <c r="C365" s="4" t="s">
        <v>725</v>
      </c>
      <c r="D365" s="24" t="s">
        <v>41</v>
      </c>
      <c r="E365" s="29"/>
      <c r="F365" s="58"/>
      <c r="G365" s="95"/>
      <c r="K365" s="6"/>
      <c r="L365" s="103" t="s">
        <v>9</v>
      </c>
      <c r="M365" s="65" t="s">
        <v>842</v>
      </c>
      <c r="N365" s="103" t="str">
        <f t="shared" si="530"/>
        <v/>
      </c>
      <c r="O365" s="103">
        <v>0.15</v>
      </c>
      <c r="P365" s="108" t="str">
        <f t="shared" si="510"/>
        <v/>
      </c>
      <c r="Q365" s="66"/>
      <c r="R365" s="65">
        <v>0</v>
      </c>
      <c r="S365" s="65">
        <v>0</v>
      </c>
      <c r="T365" s="108" t="str">
        <f t="shared" si="521"/>
        <v/>
      </c>
      <c r="U365" s="108" t="str">
        <f t="shared" si="522"/>
        <v/>
      </c>
      <c r="V365" s="6"/>
      <c r="W365" s="64" t="str">
        <f t="shared" si="524"/>
        <v/>
      </c>
      <c r="X365" s="109" t="str">
        <f t="shared" ref="X365:Y365" si="540">IF(+R365&gt;1,+W365,"")</f>
        <v/>
      </c>
      <c r="Y365" s="109" t="str">
        <f t="shared" si="540"/>
        <v/>
      </c>
      <c r="Z365" s="6"/>
      <c r="AA365" s="6"/>
      <c r="AB365" s="6"/>
    </row>
    <row r="366" spans="1:28" s="7" customFormat="1" ht="25.5" hidden="1" x14ac:dyDescent="0.2">
      <c r="A366" s="57" t="str">
        <f t="shared" si="512"/>
        <v>I</v>
      </c>
      <c r="B366" s="54" t="s">
        <v>726</v>
      </c>
      <c r="C366" s="4" t="s">
        <v>727</v>
      </c>
      <c r="D366" s="24" t="s">
        <v>41</v>
      </c>
      <c r="E366" s="29"/>
      <c r="F366" s="58"/>
      <c r="G366" s="98"/>
      <c r="H366" s="1"/>
      <c r="I366" s="1"/>
      <c r="J366" s="1"/>
      <c r="K366" s="40"/>
      <c r="L366" s="103" t="s">
        <v>9</v>
      </c>
      <c r="M366" s="65" t="s">
        <v>842</v>
      </c>
      <c r="N366" s="103" t="str">
        <f t="shared" si="530"/>
        <v/>
      </c>
      <c r="O366" s="103">
        <v>0.15</v>
      </c>
      <c r="P366" s="108" t="str">
        <f t="shared" si="510"/>
        <v/>
      </c>
      <c r="Q366" s="66"/>
      <c r="R366" s="65">
        <v>0</v>
      </c>
      <c r="S366" s="65">
        <v>0</v>
      </c>
      <c r="T366" s="108" t="str">
        <f t="shared" si="521"/>
        <v/>
      </c>
      <c r="U366" s="108" t="str">
        <f t="shared" si="522"/>
        <v/>
      </c>
      <c r="V366" s="40"/>
      <c r="W366" s="64" t="str">
        <f t="shared" si="524"/>
        <v/>
      </c>
      <c r="X366" s="109" t="str">
        <f t="shared" ref="X366:Y366" si="541">IF(+R366&gt;1,+W366,"")</f>
        <v/>
      </c>
      <c r="Y366" s="109" t="str">
        <f t="shared" si="541"/>
        <v/>
      </c>
      <c r="Z366" s="40"/>
      <c r="AA366" s="40"/>
      <c r="AB366" s="40"/>
    </row>
    <row r="367" spans="1:28" s="1" customFormat="1" ht="25.5" hidden="1" x14ac:dyDescent="0.2">
      <c r="A367" s="57" t="str">
        <f t="shared" si="512"/>
        <v>I</v>
      </c>
      <c r="B367" s="54" t="s">
        <v>728</v>
      </c>
      <c r="C367" s="4" t="s">
        <v>729</v>
      </c>
      <c r="D367" s="24" t="s">
        <v>41</v>
      </c>
      <c r="E367" s="29"/>
      <c r="F367" s="58"/>
      <c r="G367" s="95"/>
      <c r="K367" s="6"/>
      <c r="L367" s="103" t="s">
        <v>9</v>
      </c>
      <c r="M367" s="65" t="s">
        <v>842</v>
      </c>
      <c r="N367" s="103" t="str">
        <f t="shared" si="530"/>
        <v/>
      </c>
      <c r="O367" s="103">
        <v>0.15</v>
      </c>
      <c r="P367" s="108" t="str">
        <f t="shared" si="510"/>
        <v/>
      </c>
      <c r="Q367" s="66"/>
      <c r="R367" s="65">
        <v>0</v>
      </c>
      <c r="S367" s="65">
        <v>0</v>
      </c>
      <c r="T367" s="108" t="str">
        <f t="shared" si="521"/>
        <v/>
      </c>
      <c r="U367" s="108" t="str">
        <f t="shared" si="522"/>
        <v/>
      </c>
      <c r="V367" s="6"/>
      <c r="W367" s="64" t="str">
        <f t="shared" si="524"/>
        <v/>
      </c>
      <c r="X367" s="109" t="str">
        <f t="shared" ref="X367:Y367" si="542">IF(+R367&gt;1,+W367,"")</f>
        <v/>
      </c>
      <c r="Y367" s="109" t="str">
        <f t="shared" si="542"/>
        <v/>
      </c>
      <c r="Z367" s="6"/>
      <c r="AA367" s="6"/>
      <c r="AB367" s="6"/>
    </row>
    <row r="368" spans="1:28" s="1" customFormat="1" ht="18" hidden="1" x14ac:dyDescent="0.25">
      <c r="A368" s="57" t="str">
        <f t="shared" si="512"/>
        <v>I</v>
      </c>
      <c r="B368" s="55" t="s">
        <v>17</v>
      </c>
      <c r="C368" s="59" t="s">
        <v>730</v>
      </c>
      <c r="D368" s="24"/>
      <c r="E368" s="29"/>
      <c r="F368" s="58"/>
      <c r="G368" s="95"/>
      <c r="K368" s="6"/>
      <c r="L368" s="103" t="s">
        <v>9</v>
      </c>
      <c r="M368" s="65" t="s">
        <v>842</v>
      </c>
      <c r="N368" s="103" t="str">
        <f t="shared" si="530"/>
        <v/>
      </c>
      <c r="O368" s="103">
        <v>0.15</v>
      </c>
      <c r="P368" s="108" t="str">
        <f t="shared" si="510"/>
        <v/>
      </c>
      <c r="Q368" s="66"/>
      <c r="R368" s="65">
        <v>0</v>
      </c>
      <c r="S368" s="65">
        <v>0</v>
      </c>
      <c r="T368" s="108" t="str">
        <f t="shared" si="521"/>
        <v/>
      </c>
      <c r="U368" s="108" t="str">
        <f t="shared" si="522"/>
        <v/>
      </c>
      <c r="V368" s="6"/>
      <c r="W368" s="64" t="str">
        <f t="shared" si="524"/>
        <v/>
      </c>
      <c r="X368" s="109" t="str">
        <f t="shared" ref="X368:Y368" si="543">IF(+R368&gt;1,+W368,"")</f>
        <v/>
      </c>
      <c r="Y368" s="109" t="str">
        <f t="shared" si="543"/>
        <v/>
      </c>
      <c r="Z368" s="6"/>
      <c r="AA368" s="6"/>
      <c r="AB368" s="6"/>
    </row>
    <row r="369" spans="1:28" s="1" customFormat="1" ht="25.5" hidden="1" x14ac:dyDescent="0.2">
      <c r="A369" s="57" t="str">
        <f t="shared" si="512"/>
        <v>I</v>
      </c>
      <c r="B369" s="54" t="s">
        <v>731</v>
      </c>
      <c r="C369" s="4" t="s">
        <v>732</v>
      </c>
      <c r="D369" s="24" t="s">
        <v>41</v>
      </c>
      <c r="E369" s="29"/>
      <c r="F369" s="58"/>
      <c r="G369" s="95"/>
      <c r="K369" s="6"/>
      <c r="L369" s="103" t="s">
        <v>9</v>
      </c>
      <c r="M369" s="65" t="s">
        <v>842</v>
      </c>
      <c r="N369" s="103" t="str">
        <f t="shared" si="530"/>
        <v/>
      </c>
      <c r="O369" s="103">
        <v>0.15</v>
      </c>
      <c r="P369" s="108" t="str">
        <f t="shared" si="510"/>
        <v/>
      </c>
      <c r="Q369" s="66"/>
      <c r="R369" s="65">
        <v>0</v>
      </c>
      <c r="S369" s="65">
        <v>0</v>
      </c>
      <c r="T369" s="108" t="str">
        <f t="shared" si="521"/>
        <v/>
      </c>
      <c r="U369" s="108" t="str">
        <f t="shared" si="522"/>
        <v/>
      </c>
      <c r="V369" s="6"/>
      <c r="W369" s="64" t="str">
        <f t="shared" si="524"/>
        <v/>
      </c>
      <c r="X369" s="109" t="str">
        <f t="shared" ref="X369:Y369" si="544">IF(+R369&gt;1,+W369,"")</f>
        <v/>
      </c>
      <c r="Y369" s="109" t="str">
        <f t="shared" si="544"/>
        <v/>
      </c>
      <c r="Z369" s="6"/>
      <c r="AA369" s="6"/>
      <c r="AB369" s="6"/>
    </row>
    <row r="370" spans="1:28" s="1" customFormat="1" ht="25.5" hidden="1" x14ac:dyDescent="0.2">
      <c r="A370" s="57" t="str">
        <f t="shared" si="512"/>
        <v>I</v>
      </c>
      <c r="B370" s="54" t="s">
        <v>733</v>
      </c>
      <c r="C370" s="4" t="s">
        <v>15</v>
      </c>
      <c r="D370" s="24" t="s">
        <v>41</v>
      </c>
      <c r="E370" s="29"/>
      <c r="F370" s="58"/>
      <c r="G370" s="95"/>
      <c r="K370" s="6"/>
      <c r="L370" s="103" t="s">
        <v>9</v>
      </c>
      <c r="M370" s="65" t="s">
        <v>842</v>
      </c>
      <c r="N370" s="103" t="str">
        <f t="shared" si="530"/>
        <v/>
      </c>
      <c r="O370" s="103">
        <v>0.15</v>
      </c>
      <c r="P370" s="108" t="str">
        <f t="shared" si="510"/>
        <v/>
      </c>
      <c r="Q370" s="66"/>
      <c r="R370" s="65">
        <v>0</v>
      </c>
      <c r="S370" s="65">
        <v>0</v>
      </c>
      <c r="T370" s="108" t="str">
        <f t="shared" si="521"/>
        <v/>
      </c>
      <c r="U370" s="108" t="str">
        <f t="shared" si="522"/>
        <v/>
      </c>
      <c r="V370" s="6"/>
      <c r="W370" s="64" t="str">
        <f t="shared" si="524"/>
        <v/>
      </c>
      <c r="X370" s="109" t="str">
        <f t="shared" ref="X370:Y370" si="545">IF(+R370&gt;1,+W370,"")</f>
        <v/>
      </c>
      <c r="Y370" s="109" t="str">
        <f t="shared" si="545"/>
        <v/>
      </c>
      <c r="Z370" s="6"/>
      <c r="AA370" s="6"/>
      <c r="AB370" s="6"/>
    </row>
    <row r="371" spans="1:28" s="1" customFormat="1" ht="26.4" x14ac:dyDescent="0.25">
      <c r="A371" s="57" t="str">
        <f t="shared" si="512"/>
        <v>I</v>
      </c>
      <c r="B371" s="54" t="s">
        <v>734</v>
      </c>
      <c r="C371" s="4" t="s">
        <v>735</v>
      </c>
      <c r="D371" s="24" t="s">
        <v>42</v>
      </c>
      <c r="E371" s="28"/>
      <c r="F371" s="30"/>
      <c r="H371" s="67">
        <f>IF(+E371="Ska",1,0)</f>
        <v>0</v>
      </c>
      <c r="I371" s="67">
        <f>IF(+F371="Ja",1,0)</f>
        <v>0</v>
      </c>
      <c r="J371" s="67">
        <f t="shared" ref="J371" si="546">+H371-I371</f>
        <v>0</v>
      </c>
      <c r="K371" s="6"/>
      <c r="L371" s="103" t="s">
        <v>9</v>
      </c>
      <c r="M371" s="65">
        <v>3</v>
      </c>
      <c r="N371" s="103">
        <f t="shared" si="530"/>
        <v>60</v>
      </c>
      <c r="O371" s="103">
        <v>0.15</v>
      </c>
      <c r="P371" s="108">
        <f t="shared" si="510"/>
        <v>7.4999999999999997E-3</v>
      </c>
      <c r="Q371" s="66"/>
      <c r="R371" s="65">
        <v>3</v>
      </c>
      <c r="S371" s="65">
        <v>3</v>
      </c>
      <c r="T371" s="108">
        <f t="shared" si="521"/>
        <v>7.4999999999999997E-3</v>
      </c>
      <c r="U371" s="108">
        <f t="shared" si="522"/>
        <v>7.4999999999999997E-3</v>
      </c>
      <c r="V371" s="6"/>
      <c r="W371" s="64" t="str">
        <f>IF(+E371="Ska",-P371,"")</f>
        <v/>
      </c>
      <c r="X371" s="109" t="str">
        <f t="shared" ref="X371" si="547">IF(+R371&gt;1,+W371,"")</f>
        <v/>
      </c>
      <c r="Y371" s="109" t="str">
        <f>IF(+S371&gt;1,+W371,"")</f>
        <v/>
      </c>
      <c r="Z371" s="6"/>
      <c r="AA371" s="6"/>
      <c r="AB371" s="6"/>
    </row>
    <row r="372" spans="1:28" s="1" customFormat="1" ht="25.5" hidden="1" x14ac:dyDescent="0.2">
      <c r="A372" s="57" t="str">
        <f t="shared" si="512"/>
        <v>I</v>
      </c>
      <c r="B372" s="54" t="s">
        <v>736</v>
      </c>
      <c r="C372" s="4" t="s">
        <v>737</v>
      </c>
      <c r="D372" s="24" t="s">
        <v>41</v>
      </c>
      <c r="E372" s="29"/>
      <c r="F372" s="58"/>
      <c r="G372" s="95"/>
      <c r="K372" s="6"/>
      <c r="L372" s="103" t="s">
        <v>9</v>
      </c>
      <c r="M372" s="65" t="s">
        <v>842</v>
      </c>
      <c r="N372" s="103" t="str">
        <f t="shared" si="530"/>
        <v/>
      </c>
      <c r="O372" s="103">
        <v>0.15</v>
      </c>
      <c r="P372" s="108" t="str">
        <f t="shared" si="510"/>
        <v/>
      </c>
      <c r="Q372" s="66"/>
      <c r="R372" s="65">
        <v>0</v>
      </c>
      <c r="S372" s="65">
        <v>0</v>
      </c>
      <c r="T372" s="108" t="str">
        <f t="shared" si="521"/>
        <v/>
      </c>
      <c r="U372" s="108" t="str">
        <f t="shared" si="522"/>
        <v/>
      </c>
      <c r="V372" s="6"/>
      <c r="W372" s="64" t="str">
        <f t="shared" si="524"/>
        <v/>
      </c>
      <c r="X372" s="109" t="str">
        <f t="shared" ref="X372:Y372" si="548">IF(+R372&gt;1,+W372,"")</f>
        <v/>
      </c>
      <c r="Y372" s="109" t="str">
        <f t="shared" si="548"/>
        <v/>
      </c>
      <c r="Z372" s="6"/>
      <c r="AA372" s="6"/>
      <c r="AB372" s="6"/>
    </row>
    <row r="373" spans="1:28" s="1" customFormat="1" ht="38.25" hidden="1" x14ac:dyDescent="0.2">
      <c r="A373" s="57" t="str">
        <f t="shared" si="512"/>
        <v>I</v>
      </c>
      <c r="B373" s="54" t="s">
        <v>738</v>
      </c>
      <c r="C373" s="4" t="s">
        <v>739</v>
      </c>
      <c r="D373" s="24" t="s">
        <v>41</v>
      </c>
      <c r="E373" s="29"/>
      <c r="F373" s="58"/>
      <c r="G373" s="95"/>
      <c r="K373" s="6"/>
      <c r="L373" s="103" t="s">
        <v>9</v>
      </c>
      <c r="M373" s="65" t="s">
        <v>842</v>
      </c>
      <c r="N373" s="103" t="str">
        <f t="shared" si="530"/>
        <v/>
      </c>
      <c r="O373" s="103">
        <v>0.15</v>
      </c>
      <c r="P373" s="108" t="str">
        <f t="shared" si="510"/>
        <v/>
      </c>
      <c r="Q373" s="66"/>
      <c r="R373" s="65">
        <v>0</v>
      </c>
      <c r="S373" s="65">
        <v>0</v>
      </c>
      <c r="T373" s="108" t="str">
        <f t="shared" si="521"/>
        <v/>
      </c>
      <c r="U373" s="108" t="str">
        <f t="shared" si="522"/>
        <v/>
      </c>
      <c r="V373" s="6"/>
      <c r="W373" s="64" t="str">
        <f t="shared" si="524"/>
        <v/>
      </c>
      <c r="X373" s="109" t="str">
        <f t="shared" ref="X373:Y373" si="549">IF(+R373&gt;1,+W373,"")</f>
        <v/>
      </c>
      <c r="Y373" s="109" t="str">
        <f t="shared" si="549"/>
        <v/>
      </c>
      <c r="Z373" s="6"/>
      <c r="AA373" s="6"/>
      <c r="AB373" s="6"/>
    </row>
    <row r="374" spans="1:28" s="1" customFormat="1" ht="38.25" hidden="1" x14ac:dyDescent="0.2">
      <c r="A374" s="57" t="str">
        <f t="shared" si="512"/>
        <v>I</v>
      </c>
      <c r="B374" s="54" t="s">
        <v>740</v>
      </c>
      <c r="C374" s="4" t="s">
        <v>741</v>
      </c>
      <c r="D374" s="24" t="s">
        <v>41</v>
      </c>
      <c r="E374" s="29"/>
      <c r="F374" s="58"/>
      <c r="G374" s="95"/>
      <c r="K374" s="6"/>
      <c r="L374" s="103" t="s">
        <v>9</v>
      </c>
      <c r="M374" s="65" t="s">
        <v>842</v>
      </c>
      <c r="N374" s="103" t="str">
        <f t="shared" si="530"/>
        <v/>
      </c>
      <c r="O374" s="103">
        <v>0.15</v>
      </c>
      <c r="P374" s="108" t="str">
        <f t="shared" si="510"/>
        <v/>
      </c>
      <c r="Q374" s="66"/>
      <c r="R374" s="65">
        <v>0</v>
      </c>
      <c r="S374" s="65">
        <v>0</v>
      </c>
      <c r="T374" s="108" t="str">
        <f t="shared" si="521"/>
        <v/>
      </c>
      <c r="U374" s="108" t="str">
        <f t="shared" si="522"/>
        <v/>
      </c>
      <c r="V374" s="6"/>
      <c r="W374" s="64" t="str">
        <f t="shared" si="524"/>
        <v/>
      </c>
      <c r="X374" s="109" t="str">
        <f t="shared" ref="X374:Y374" si="550">IF(+R374&gt;1,+W374,"")</f>
        <v/>
      </c>
      <c r="Y374" s="109" t="str">
        <f t="shared" si="550"/>
        <v/>
      </c>
      <c r="Z374" s="6"/>
      <c r="AA374" s="6"/>
      <c r="AB374" s="6"/>
    </row>
    <row r="375" spans="1:28" s="1" customFormat="1" ht="12.75" hidden="1" x14ac:dyDescent="0.2">
      <c r="A375" s="57" t="str">
        <f t="shared" si="512"/>
        <v>I</v>
      </c>
      <c r="B375" s="54" t="s">
        <v>742</v>
      </c>
      <c r="C375" s="4" t="s">
        <v>16</v>
      </c>
      <c r="D375" s="24" t="s">
        <v>41</v>
      </c>
      <c r="E375" s="29"/>
      <c r="F375" s="58"/>
      <c r="G375" s="95"/>
      <c r="K375" s="6"/>
      <c r="L375" s="103" t="s">
        <v>9</v>
      </c>
      <c r="M375" s="65" t="s">
        <v>842</v>
      </c>
      <c r="N375" s="103" t="str">
        <f t="shared" si="530"/>
        <v/>
      </c>
      <c r="O375" s="103">
        <v>0.15</v>
      </c>
      <c r="P375" s="108" t="str">
        <f t="shared" si="510"/>
        <v/>
      </c>
      <c r="Q375" s="66"/>
      <c r="R375" s="65">
        <v>0</v>
      </c>
      <c r="S375" s="65">
        <v>0</v>
      </c>
      <c r="T375" s="108" t="str">
        <f t="shared" si="521"/>
        <v/>
      </c>
      <c r="U375" s="108" t="str">
        <f t="shared" si="522"/>
        <v/>
      </c>
      <c r="V375" s="6"/>
      <c r="W375" s="64" t="str">
        <f t="shared" si="524"/>
        <v/>
      </c>
      <c r="X375" s="109" t="str">
        <f t="shared" ref="X375:Y375" si="551">IF(+R375&gt;1,+W375,"")</f>
        <v/>
      </c>
      <c r="Y375" s="109" t="str">
        <f t="shared" si="551"/>
        <v/>
      </c>
      <c r="Z375" s="6"/>
      <c r="AA375" s="6"/>
      <c r="AB375" s="6"/>
    </row>
    <row r="376" spans="1:28" s="8" customFormat="1" ht="39" hidden="1" customHeight="1" x14ac:dyDescent="0.25">
      <c r="A376" s="57" t="str">
        <f t="shared" si="512"/>
        <v>I</v>
      </c>
      <c r="B376" s="55" t="s">
        <v>29</v>
      </c>
      <c r="C376" s="59" t="s">
        <v>18</v>
      </c>
      <c r="D376" s="24"/>
      <c r="E376" s="29"/>
      <c r="F376" s="58"/>
      <c r="G376" s="99"/>
      <c r="H376" s="1"/>
      <c r="I376" s="1"/>
      <c r="J376" s="1"/>
      <c r="K376" s="27"/>
      <c r="L376" s="103" t="s">
        <v>9</v>
      </c>
      <c r="M376" s="65" t="s">
        <v>842</v>
      </c>
      <c r="N376" s="103" t="str">
        <f t="shared" si="530"/>
        <v/>
      </c>
      <c r="O376" s="103">
        <v>0.15</v>
      </c>
      <c r="P376" s="108" t="str">
        <f t="shared" si="510"/>
        <v/>
      </c>
      <c r="Q376" s="66"/>
      <c r="R376" s="65">
        <v>0</v>
      </c>
      <c r="S376" s="65">
        <v>0</v>
      </c>
      <c r="T376" s="108" t="str">
        <f t="shared" si="521"/>
        <v/>
      </c>
      <c r="U376" s="108" t="str">
        <f t="shared" si="522"/>
        <v/>
      </c>
      <c r="V376" s="27"/>
      <c r="W376" s="64" t="str">
        <f t="shared" si="524"/>
        <v/>
      </c>
      <c r="X376" s="109" t="str">
        <f t="shared" ref="X376:Y376" si="552">IF(+R376&gt;1,+W376,"")</f>
        <v/>
      </c>
      <c r="Y376" s="109" t="str">
        <f t="shared" si="552"/>
        <v/>
      </c>
      <c r="Z376" s="27"/>
      <c r="AA376" s="27"/>
      <c r="AB376" s="27"/>
    </row>
    <row r="377" spans="1:28" s="1" customFormat="1" ht="25.5" hidden="1" x14ac:dyDescent="0.2">
      <c r="A377" s="57" t="str">
        <f t="shared" si="512"/>
        <v>I</v>
      </c>
      <c r="B377" s="54" t="s">
        <v>743</v>
      </c>
      <c r="C377" s="4" t="s">
        <v>744</v>
      </c>
      <c r="D377" s="24" t="s">
        <v>41</v>
      </c>
      <c r="E377" s="29"/>
      <c r="F377" s="58"/>
      <c r="G377" s="95"/>
      <c r="K377" s="6"/>
      <c r="L377" s="103" t="s">
        <v>9</v>
      </c>
      <c r="M377" s="65" t="s">
        <v>842</v>
      </c>
      <c r="N377" s="103" t="str">
        <f t="shared" si="530"/>
        <v/>
      </c>
      <c r="O377" s="103">
        <v>0.15</v>
      </c>
      <c r="P377" s="108" t="str">
        <f t="shared" si="510"/>
        <v/>
      </c>
      <c r="Q377" s="66"/>
      <c r="R377" s="65">
        <v>0</v>
      </c>
      <c r="S377" s="65">
        <v>0</v>
      </c>
      <c r="T377" s="108" t="str">
        <f t="shared" si="521"/>
        <v/>
      </c>
      <c r="U377" s="108" t="str">
        <f t="shared" si="522"/>
        <v/>
      </c>
      <c r="V377" s="6"/>
      <c r="W377" s="64" t="str">
        <f t="shared" si="524"/>
        <v/>
      </c>
      <c r="X377" s="109" t="str">
        <f t="shared" ref="X377:Y377" si="553">IF(+R377&gt;1,+W377,"")</f>
        <v/>
      </c>
      <c r="Y377" s="109" t="str">
        <f t="shared" si="553"/>
        <v/>
      </c>
      <c r="Z377" s="6"/>
      <c r="AA377" s="6"/>
      <c r="AB377" s="6"/>
    </row>
    <row r="378" spans="1:28" s="1" customFormat="1" ht="63.75" hidden="1" x14ac:dyDescent="0.2">
      <c r="A378" s="57" t="str">
        <f t="shared" si="512"/>
        <v>I</v>
      </c>
      <c r="B378" s="54" t="s">
        <v>745</v>
      </c>
      <c r="C378" s="4" t="s">
        <v>746</v>
      </c>
      <c r="D378" s="24" t="s">
        <v>41</v>
      </c>
      <c r="E378" s="29"/>
      <c r="F378" s="58"/>
      <c r="G378" s="95"/>
      <c r="K378" s="6"/>
      <c r="L378" s="103" t="s">
        <v>9</v>
      </c>
      <c r="M378" s="65" t="s">
        <v>842</v>
      </c>
      <c r="N378" s="103" t="str">
        <f t="shared" si="530"/>
        <v/>
      </c>
      <c r="O378" s="103">
        <v>0.15</v>
      </c>
      <c r="P378" s="108" t="str">
        <f t="shared" si="510"/>
        <v/>
      </c>
      <c r="Q378" s="66"/>
      <c r="R378" s="65">
        <v>0</v>
      </c>
      <c r="S378" s="65">
        <v>0</v>
      </c>
      <c r="T378" s="108" t="str">
        <f t="shared" si="521"/>
        <v/>
      </c>
      <c r="U378" s="108" t="str">
        <f t="shared" si="522"/>
        <v/>
      </c>
      <c r="V378" s="6"/>
      <c r="W378" s="64" t="str">
        <f t="shared" si="524"/>
        <v/>
      </c>
      <c r="X378" s="109" t="str">
        <f t="shared" ref="X378:Y378" si="554">IF(+R378&gt;1,+W378,"")</f>
        <v/>
      </c>
      <c r="Y378" s="109" t="str">
        <f t="shared" si="554"/>
        <v/>
      </c>
      <c r="Z378" s="6"/>
      <c r="AA378" s="6"/>
      <c r="AB378" s="6"/>
    </row>
    <row r="379" spans="1:28" s="8" customFormat="1" ht="51.75" hidden="1" x14ac:dyDescent="0.25">
      <c r="A379" s="57" t="str">
        <f t="shared" si="512"/>
        <v>I</v>
      </c>
      <c r="B379" s="54" t="s">
        <v>747</v>
      </c>
      <c r="C379" s="4" t="s">
        <v>748</v>
      </c>
      <c r="D379" s="24" t="s">
        <v>41</v>
      </c>
      <c r="E379" s="29"/>
      <c r="F379" s="58"/>
      <c r="G379" s="99"/>
      <c r="H379" s="1"/>
      <c r="I379" s="1"/>
      <c r="J379" s="1"/>
      <c r="K379" s="27"/>
      <c r="L379" s="103" t="s">
        <v>9</v>
      </c>
      <c r="M379" s="65" t="s">
        <v>842</v>
      </c>
      <c r="N379" s="103" t="str">
        <f t="shared" si="530"/>
        <v/>
      </c>
      <c r="O379" s="103">
        <v>0.15</v>
      </c>
      <c r="P379" s="108" t="str">
        <f t="shared" si="510"/>
        <v/>
      </c>
      <c r="Q379" s="66"/>
      <c r="R379" s="65">
        <v>0</v>
      </c>
      <c r="S379" s="65">
        <v>0</v>
      </c>
      <c r="T379" s="108" t="str">
        <f t="shared" si="521"/>
        <v/>
      </c>
      <c r="U379" s="108" t="str">
        <f t="shared" si="522"/>
        <v/>
      </c>
      <c r="V379" s="27"/>
      <c r="W379" s="64" t="str">
        <f t="shared" si="524"/>
        <v/>
      </c>
      <c r="X379" s="109" t="str">
        <f t="shared" ref="X379:Y379" si="555">IF(+R379&gt;1,+W379,"")</f>
        <v/>
      </c>
      <c r="Y379" s="109" t="str">
        <f t="shared" si="555"/>
        <v/>
      </c>
      <c r="Z379" s="27"/>
      <c r="AA379" s="27"/>
      <c r="AB379" s="27"/>
    </row>
    <row r="380" spans="1:28" s="7" customFormat="1" ht="51" hidden="1" x14ac:dyDescent="0.2">
      <c r="A380" s="57" t="str">
        <f t="shared" si="512"/>
        <v>I</v>
      </c>
      <c r="B380" s="54" t="s">
        <v>749</v>
      </c>
      <c r="C380" s="4" t="s">
        <v>750</v>
      </c>
      <c r="D380" s="24" t="s">
        <v>41</v>
      </c>
      <c r="E380" s="29"/>
      <c r="F380" s="58"/>
      <c r="G380" s="98"/>
      <c r="H380" s="1"/>
      <c r="I380" s="1"/>
      <c r="J380" s="1"/>
      <c r="K380" s="40"/>
      <c r="L380" s="103" t="s">
        <v>9</v>
      </c>
      <c r="M380" s="65" t="s">
        <v>842</v>
      </c>
      <c r="N380" s="103" t="str">
        <f t="shared" si="530"/>
        <v/>
      </c>
      <c r="O380" s="103">
        <v>0.15</v>
      </c>
      <c r="P380" s="108" t="str">
        <f t="shared" si="510"/>
        <v/>
      </c>
      <c r="Q380" s="66"/>
      <c r="R380" s="65">
        <v>0</v>
      </c>
      <c r="S380" s="65">
        <v>0</v>
      </c>
      <c r="T380" s="108" t="str">
        <f t="shared" si="521"/>
        <v/>
      </c>
      <c r="U380" s="108" t="str">
        <f t="shared" si="522"/>
        <v/>
      </c>
      <c r="V380" s="40"/>
      <c r="W380" s="64" t="str">
        <f t="shared" si="524"/>
        <v/>
      </c>
      <c r="X380" s="109" t="str">
        <f t="shared" ref="X380:Y380" si="556">IF(+R380&gt;1,+W380,"")</f>
        <v/>
      </c>
      <c r="Y380" s="109" t="str">
        <f t="shared" si="556"/>
        <v/>
      </c>
      <c r="Z380" s="40"/>
      <c r="AA380" s="40"/>
      <c r="AB380" s="40"/>
    </row>
    <row r="381" spans="1:28" s="1" customFormat="1" ht="38.25" hidden="1" x14ac:dyDescent="0.2">
      <c r="A381" s="57" t="str">
        <f t="shared" si="512"/>
        <v>I</v>
      </c>
      <c r="B381" s="54" t="s">
        <v>751</v>
      </c>
      <c r="C381" s="4" t="s">
        <v>752</v>
      </c>
      <c r="D381" s="24" t="s">
        <v>41</v>
      </c>
      <c r="E381" s="29"/>
      <c r="F381" s="58"/>
      <c r="G381" s="95"/>
      <c r="K381" s="6"/>
      <c r="L381" s="103" t="s">
        <v>9</v>
      </c>
      <c r="M381" s="65" t="s">
        <v>842</v>
      </c>
      <c r="N381" s="103" t="str">
        <f t="shared" si="530"/>
        <v/>
      </c>
      <c r="O381" s="103">
        <v>0.15</v>
      </c>
      <c r="P381" s="108" t="str">
        <f t="shared" si="510"/>
        <v/>
      </c>
      <c r="Q381" s="66"/>
      <c r="R381" s="65">
        <v>0</v>
      </c>
      <c r="S381" s="65">
        <v>0</v>
      </c>
      <c r="T381" s="108" t="str">
        <f t="shared" si="521"/>
        <v/>
      </c>
      <c r="U381" s="108" t="str">
        <f t="shared" si="522"/>
        <v/>
      </c>
      <c r="V381" s="6"/>
      <c r="W381" s="64" t="str">
        <f t="shared" si="524"/>
        <v/>
      </c>
      <c r="X381" s="109" t="str">
        <f t="shared" ref="X381:Y381" si="557">IF(+R381&gt;1,+W381,"")</f>
        <v/>
      </c>
      <c r="Y381" s="109" t="str">
        <f t="shared" si="557"/>
        <v/>
      </c>
      <c r="Z381" s="6"/>
      <c r="AA381" s="6"/>
      <c r="AB381" s="6"/>
    </row>
    <row r="382" spans="1:28" s="1" customFormat="1" ht="38.25" hidden="1" x14ac:dyDescent="0.2">
      <c r="A382" s="57" t="str">
        <f t="shared" si="512"/>
        <v>I</v>
      </c>
      <c r="B382" s="54" t="s">
        <v>753</v>
      </c>
      <c r="C382" s="4" t="s">
        <v>754</v>
      </c>
      <c r="D382" s="24" t="s">
        <v>41</v>
      </c>
      <c r="E382" s="29"/>
      <c r="F382" s="58"/>
      <c r="G382" s="95"/>
      <c r="K382" s="6"/>
      <c r="L382" s="103" t="s">
        <v>9</v>
      </c>
      <c r="M382" s="65" t="s">
        <v>842</v>
      </c>
      <c r="N382" s="103" t="str">
        <f t="shared" si="530"/>
        <v/>
      </c>
      <c r="O382" s="103">
        <v>0.15</v>
      </c>
      <c r="P382" s="108" t="str">
        <f t="shared" si="510"/>
        <v/>
      </c>
      <c r="Q382" s="66"/>
      <c r="R382" s="65">
        <v>0</v>
      </c>
      <c r="S382" s="65">
        <v>0</v>
      </c>
      <c r="T382" s="108" t="str">
        <f t="shared" si="521"/>
        <v/>
      </c>
      <c r="U382" s="108" t="str">
        <f t="shared" si="522"/>
        <v/>
      </c>
      <c r="V382" s="6"/>
      <c r="W382" s="64" t="str">
        <f t="shared" si="524"/>
        <v/>
      </c>
      <c r="X382" s="109" t="str">
        <f t="shared" ref="X382:Y382" si="558">IF(+R382&gt;1,+W382,"")</f>
        <v/>
      </c>
      <c r="Y382" s="109" t="str">
        <f t="shared" si="558"/>
        <v/>
      </c>
      <c r="Z382" s="6"/>
      <c r="AA382" s="6"/>
      <c r="AB382" s="6"/>
    </row>
    <row r="383" spans="1:28" s="1" customFormat="1" ht="25.5" hidden="1" x14ac:dyDescent="0.2">
      <c r="A383" s="57" t="str">
        <f t="shared" si="512"/>
        <v>I</v>
      </c>
      <c r="B383" s="54" t="s">
        <v>755</v>
      </c>
      <c r="C383" s="4" t="s">
        <v>756</v>
      </c>
      <c r="D383" s="24" t="s">
        <v>41</v>
      </c>
      <c r="E383" s="29"/>
      <c r="F383" s="58"/>
      <c r="G383" s="95"/>
      <c r="K383" s="6"/>
      <c r="L383" s="103" t="s">
        <v>9</v>
      </c>
      <c r="M383" s="65" t="s">
        <v>842</v>
      </c>
      <c r="N383" s="103" t="str">
        <f t="shared" si="530"/>
        <v/>
      </c>
      <c r="O383" s="103">
        <v>0.15</v>
      </c>
      <c r="P383" s="108" t="str">
        <f t="shared" si="510"/>
        <v/>
      </c>
      <c r="Q383" s="66"/>
      <c r="R383" s="65">
        <v>0</v>
      </c>
      <c r="S383" s="65">
        <v>0</v>
      </c>
      <c r="T383" s="108" t="str">
        <f t="shared" si="521"/>
        <v/>
      </c>
      <c r="U383" s="108" t="str">
        <f t="shared" si="522"/>
        <v/>
      </c>
      <c r="V383" s="6"/>
      <c r="W383" s="64" t="str">
        <f t="shared" si="524"/>
        <v/>
      </c>
      <c r="X383" s="109" t="str">
        <f t="shared" ref="X383:Y383" si="559">IF(+R383&gt;1,+W383,"")</f>
        <v/>
      </c>
      <c r="Y383" s="109" t="str">
        <f t="shared" si="559"/>
        <v/>
      </c>
      <c r="Z383" s="6"/>
      <c r="AA383" s="6"/>
      <c r="AB383" s="6"/>
    </row>
    <row r="384" spans="1:28" s="1" customFormat="1" ht="25.5" hidden="1" x14ac:dyDescent="0.2">
      <c r="A384" s="57" t="str">
        <f t="shared" si="512"/>
        <v>I</v>
      </c>
      <c r="B384" s="54" t="s">
        <v>757</v>
      </c>
      <c r="C384" s="4" t="s">
        <v>19</v>
      </c>
      <c r="D384" s="24" t="s">
        <v>41</v>
      </c>
      <c r="E384" s="29"/>
      <c r="F384" s="58"/>
      <c r="G384" s="95"/>
      <c r="K384" s="6"/>
      <c r="L384" s="103" t="s">
        <v>9</v>
      </c>
      <c r="M384" s="65" t="s">
        <v>842</v>
      </c>
      <c r="N384" s="103" t="str">
        <f t="shared" si="530"/>
        <v/>
      </c>
      <c r="O384" s="103">
        <v>0.15</v>
      </c>
      <c r="P384" s="108" t="str">
        <f t="shared" si="510"/>
        <v/>
      </c>
      <c r="Q384" s="66"/>
      <c r="R384" s="65">
        <v>0</v>
      </c>
      <c r="S384" s="65">
        <v>0</v>
      </c>
      <c r="T384" s="108" t="str">
        <f t="shared" si="521"/>
        <v/>
      </c>
      <c r="U384" s="108" t="str">
        <f t="shared" si="522"/>
        <v/>
      </c>
      <c r="V384" s="6"/>
      <c r="W384" s="64" t="str">
        <f t="shared" si="524"/>
        <v/>
      </c>
      <c r="X384" s="109" t="str">
        <f t="shared" ref="X384:Y384" si="560">IF(+R384&gt;1,+W384,"")</f>
        <v/>
      </c>
      <c r="Y384" s="109" t="str">
        <f t="shared" si="560"/>
        <v/>
      </c>
      <c r="Z384" s="6"/>
      <c r="AA384" s="6"/>
      <c r="AB384" s="6"/>
    </row>
    <row r="385" spans="1:28" s="1" customFormat="1" ht="25.5" hidden="1" x14ac:dyDescent="0.2">
      <c r="A385" s="57" t="str">
        <f t="shared" si="512"/>
        <v>I</v>
      </c>
      <c r="B385" s="54" t="s">
        <v>758</v>
      </c>
      <c r="C385" s="4" t="s">
        <v>759</v>
      </c>
      <c r="D385" s="24" t="s">
        <v>41</v>
      </c>
      <c r="E385" s="29"/>
      <c r="F385" s="58"/>
      <c r="G385" s="95"/>
      <c r="K385" s="6"/>
      <c r="L385" s="103" t="s">
        <v>9</v>
      </c>
      <c r="M385" s="65" t="s">
        <v>842</v>
      </c>
      <c r="N385" s="103" t="str">
        <f t="shared" si="530"/>
        <v/>
      </c>
      <c r="O385" s="103">
        <v>0.15</v>
      </c>
      <c r="P385" s="108" t="str">
        <f t="shared" si="510"/>
        <v/>
      </c>
      <c r="Q385" s="66"/>
      <c r="R385" s="65">
        <v>0</v>
      </c>
      <c r="S385" s="65">
        <v>0</v>
      </c>
      <c r="T385" s="108" t="str">
        <f t="shared" si="521"/>
        <v/>
      </c>
      <c r="U385" s="108" t="str">
        <f t="shared" si="522"/>
        <v/>
      </c>
      <c r="V385" s="6"/>
      <c r="W385" s="64" t="str">
        <f t="shared" si="524"/>
        <v/>
      </c>
      <c r="X385" s="109" t="str">
        <f t="shared" ref="X385:Y385" si="561">IF(+R385&gt;1,+W385,"")</f>
        <v/>
      </c>
      <c r="Y385" s="109" t="str">
        <f t="shared" si="561"/>
        <v/>
      </c>
      <c r="Z385" s="6"/>
      <c r="AA385" s="6"/>
      <c r="AB385" s="6"/>
    </row>
    <row r="386" spans="1:28" s="7" customFormat="1" ht="25.5" hidden="1" x14ac:dyDescent="0.2">
      <c r="A386" s="57" t="str">
        <f t="shared" si="512"/>
        <v>I</v>
      </c>
      <c r="B386" s="54" t="s">
        <v>760</v>
      </c>
      <c r="C386" s="4" t="s">
        <v>761</v>
      </c>
      <c r="D386" s="24" t="s">
        <v>41</v>
      </c>
      <c r="E386" s="29"/>
      <c r="F386" s="58"/>
      <c r="G386" s="98"/>
      <c r="H386" s="1"/>
      <c r="I386" s="1"/>
      <c r="J386" s="1"/>
      <c r="K386" s="40"/>
      <c r="L386" s="103" t="s">
        <v>9</v>
      </c>
      <c r="M386" s="65" t="s">
        <v>842</v>
      </c>
      <c r="N386" s="103" t="str">
        <f t="shared" si="530"/>
        <v/>
      </c>
      <c r="O386" s="103">
        <v>0.15</v>
      </c>
      <c r="P386" s="108" t="str">
        <f t="shared" si="510"/>
        <v/>
      </c>
      <c r="Q386" s="66"/>
      <c r="R386" s="65">
        <v>0</v>
      </c>
      <c r="S386" s="65">
        <v>0</v>
      </c>
      <c r="T386" s="108" t="str">
        <f t="shared" si="521"/>
        <v/>
      </c>
      <c r="U386" s="108" t="str">
        <f t="shared" si="522"/>
        <v/>
      </c>
      <c r="V386" s="40"/>
      <c r="W386" s="64" t="str">
        <f t="shared" si="524"/>
        <v/>
      </c>
      <c r="X386" s="109" t="str">
        <f t="shared" ref="X386:Y386" si="562">IF(+R386&gt;1,+W386,"")</f>
        <v/>
      </c>
      <c r="Y386" s="109" t="str">
        <f t="shared" si="562"/>
        <v/>
      </c>
      <c r="Z386" s="40"/>
      <c r="AA386" s="40"/>
      <c r="AB386" s="40"/>
    </row>
    <row r="387" spans="1:28" s="1" customFormat="1" ht="25.5" hidden="1" x14ac:dyDescent="0.2">
      <c r="A387" s="57" t="str">
        <f t="shared" si="512"/>
        <v>I</v>
      </c>
      <c r="B387" s="54" t="s">
        <v>762</v>
      </c>
      <c r="C387" s="4" t="s">
        <v>20</v>
      </c>
      <c r="D387" s="24" t="s">
        <v>41</v>
      </c>
      <c r="E387" s="29"/>
      <c r="F387" s="58"/>
      <c r="G387" s="95"/>
      <c r="K387" s="6"/>
      <c r="L387" s="103" t="s">
        <v>9</v>
      </c>
      <c r="M387" s="65" t="s">
        <v>842</v>
      </c>
      <c r="N387" s="103" t="str">
        <f t="shared" si="530"/>
        <v/>
      </c>
      <c r="O387" s="103">
        <v>0.15</v>
      </c>
      <c r="P387" s="108" t="str">
        <f t="shared" si="510"/>
        <v/>
      </c>
      <c r="Q387" s="66"/>
      <c r="R387" s="65">
        <v>0</v>
      </c>
      <c r="S387" s="65">
        <v>0</v>
      </c>
      <c r="T387" s="108" t="str">
        <f t="shared" si="521"/>
        <v/>
      </c>
      <c r="U387" s="108" t="str">
        <f t="shared" si="522"/>
        <v/>
      </c>
      <c r="V387" s="6"/>
      <c r="W387" s="64" t="str">
        <f t="shared" si="524"/>
        <v/>
      </c>
      <c r="X387" s="109" t="str">
        <f t="shared" ref="X387:Y387" si="563">IF(+R387&gt;1,+W387,"")</f>
        <v/>
      </c>
      <c r="Y387" s="109" t="str">
        <f t="shared" si="563"/>
        <v/>
      </c>
      <c r="Z387" s="6"/>
      <c r="AA387" s="6"/>
      <c r="AB387" s="6"/>
    </row>
    <row r="388" spans="1:28" s="1" customFormat="1" ht="25.5" hidden="1" x14ac:dyDescent="0.2">
      <c r="A388" s="57" t="str">
        <f t="shared" si="512"/>
        <v>I</v>
      </c>
      <c r="B388" s="54" t="s">
        <v>763</v>
      </c>
      <c r="C388" s="4" t="s">
        <v>764</v>
      </c>
      <c r="D388" s="24" t="s">
        <v>41</v>
      </c>
      <c r="E388" s="29"/>
      <c r="F388" s="58"/>
      <c r="G388" s="95"/>
      <c r="K388" s="6"/>
      <c r="L388" s="103" t="s">
        <v>9</v>
      </c>
      <c r="M388" s="65" t="s">
        <v>842</v>
      </c>
      <c r="N388" s="103" t="str">
        <f t="shared" si="530"/>
        <v/>
      </c>
      <c r="O388" s="103">
        <v>0.15</v>
      </c>
      <c r="P388" s="108" t="str">
        <f t="shared" si="510"/>
        <v/>
      </c>
      <c r="Q388" s="66"/>
      <c r="R388" s="65">
        <v>0</v>
      </c>
      <c r="S388" s="65">
        <v>0</v>
      </c>
      <c r="T388" s="108" t="str">
        <f t="shared" si="521"/>
        <v/>
      </c>
      <c r="U388" s="108" t="str">
        <f t="shared" si="522"/>
        <v/>
      </c>
      <c r="V388" s="6"/>
      <c r="W388" s="64" t="str">
        <f t="shared" si="524"/>
        <v/>
      </c>
      <c r="X388" s="109" t="str">
        <f t="shared" ref="X388:Y388" si="564">IF(+R388&gt;1,+W388,"")</f>
        <v/>
      </c>
      <c r="Y388" s="109" t="str">
        <f t="shared" si="564"/>
        <v/>
      </c>
      <c r="Z388" s="6"/>
      <c r="AA388" s="6"/>
      <c r="AB388" s="6"/>
    </row>
    <row r="389" spans="1:28" s="1" customFormat="1" ht="25.5" hidden="1" x14ac:dyDescent="0.2">
      <c r="A389" s="57" t="str">
        <f t="shared" si="512"/>
        <v>I</v>
      </c>
      <c r="B389" s="54" t="s">
        <v>765</v>
      </c>
      <c r="C389" s="4" t="s">
        <v>766</v>
      </c>
      <c r="D389" s="24" t="s">
        <v>41</v>
      </c>
      <c r="E389" s="29"/>
      <c r="F389" s="58"/>
      <c r="G389" s="95"/>
      <c r="K389" s="6"/>
      <c r="L389" s="103" t="s">
        <v>9</v>
      </c>
      <c r="M389" s="65" t="s">
        <v>842</v>
      </c>
      <c r="N389" s="103" t="str">
        <f t="shared" si="530"/>
        <v/>
      </c>
      <c r="O389" s="103">
        <v>0.15</v>
      </c>
      <c r="P389" s="108" t="str">
        <f t="shared" si="510"/>
        <v/>
      </c>
      <c r="Q389" s="66"/>
      <c r="R389" s="65">
        <v>0</v>
      </c>
      <c r="S389" s="65">
        <v>0</v>
      </c>
      <c r="T389" s="108" t="str">
        <f t="shared" si="521"/>
        <v/>
      </c>
      <c r="U389" s="108" t="str">
        <f t="shared" si="522"/>
        <v/>
      </c>
      <c r="V389" s="6"/>
      <c r="W389" s="64" t="str">
        <f t="shared" si="524"/>
        <v/>
      </c>
      <c r="X389" s="109" t="str">
        <f t="shared" ref="X389:Y389" si="565">IF(+R389&gt;1,+W389,"")</f>
        <v/>
      </c>
      <c r="Y389" s="109" t="str">
        <f t="shared" si="565"/>
        <v/>
      </c>
      <c r="Z389" s="6"/>
      <c r="AA389" s="6"/>
      <c r="AB389" s="6"/>
    </row>
    <row r="390" spans="1:28" s="1" customFormat="1" ht="63.75" hidden="1" x14ac:dyDescent="0.2">
      <c r="A390" s="57" t="str">
        <f t="shared" si="512"/>
        <v>I</v>
      </c>
      <c r="B390" s="54" t="s">
        <v>767</v>
      </c>
      <c r="C390" s="4" t="s">
        <v>768</v>
      </c>
      <c r="D390" s="24" t="s">
        <v>41</v>
      </c>
      <c r="E390" s="29"/>
      <c r="F390" s="58"/>
      <c r="G390" s="95"/>
      <c r="K390" s="6"/>
      <c r="L390" s="103" t="s">
        <v>9</v>
      </c>
      <c r="M390" s="65" t="s">
        <v>842</v>
      </c>
      <c r="N390" s="103" t="str">
        <f t="shared" si="530"/>
        <v/>
      </c>
      <c r="O390" s="103">
        <v>0.15</v>
      </c>
      <c r="P390" s="108" t="str">
        <f t="shared" si="510"/>
        <v/>
      </c>
      <c r="Q390" s="66"/>
      <c r="R390" s="65">
        <v>0</v>
      </c>
      <c r="S390" s="65">
        <v>0</v>
      </c>
      <c r="T390" s="108" t="str">
        <f t="shared" si="521"/>
        <v/>
      </c>
      <c r="U390" s="108" t="str">
        <f t="shared" si="522"/>
        <v/>
      </c>
      <c r="V390" s="6"/>
      <c r="W390" s="64" t="str">
        <f t="shared" si="524"/>
        <v/>
      </c>
      <c r="X390" s="109" t="str">
        <f t="shared" ref="X390:Y390" si="566">IF(+R390&gt;1,+W390,"")</f>
        <v/>
      </c>
      <c r="Y390" s="109" t="str">
        <f t="shared" si="566"/>
        <v/>
      </c>
      <c r="Z390" s="6"/>
      <c r="AA390" s="6"/>
      <c r="AB390" s="6"/>
    </row>
    <row r="391" spans="1:28" s="1" customFormat="1" ht="26.4" x14ac:dyDescent="0.25">
      <c r="A391" s="57" t="str">
        <f t="shared" si="512"/>
        <v>I</v>
      </c>
      <c r="B391" s="54" t="s">
        <v>769</v>
      </c>
      <c r="C391" s="4" t="s">
        <v>770</v>
      </c>
      <c r="D391" s="24" t="s">
        <v>42</v>
      </c>
      <c r="E391" s="28"/>
      <c r="F391" s="30"/>
      <c r="H391" s="67">
        <f t="shared" ref="H391:H392" si="567">IF(+E391="Ska",1,0)</f>
        <v>0</v>
      </c>
      <c r="I391" s="67">
        <f t="shared" ref="I391:I392" si="568">IF(+F391="Ja",1,0)</f>
        <v>0</v>
      </c>
      <c r="J391" s="67">
        <f t="shared" ref="J391:J392" si="569">+H391-I391</f>
        <v>0</v>
      </c>
      <c r="K391" s="6"/>
      <c r="L391" s="103" t="s">
        <v>9</v>
      </c>
      <c r="M391" s="65">
        <v>5</v>
      </c>
      <c r="N391" s="103">
        <f t="shared" si="530"/>
        <v>60</v>
      </c>
      <c r="O391" s="103">
        <v>0.15</v>
      </c>
      <c r="P391" s="108">
        <f t="shared" si="510"/>
        <v>1.2499999999999999E-2</v>
      </c>
      <c r="Q391" s="66"/>
      <c r="R391" s="65">
        <v>0</v>
      </c>
      <c r="S391" s="65">
        <v>5</v>
      </c>
      <c r="T391" s="108" t="str">
        <f t="shared" si="521"/>
        <v/>
      </c>
      <c r="U391" s="108">
        <f t="shared" si="522"/>
        <v>1.2499999999999999E-2</v>
      </c>
      <c r="V391" s="6"/>
      <c r="W391" s="64" t="str">
        <f t="shared" si="524"/>
        <v/>
      </c>
      <c r="X391" s="109" t="str">
        <f t="shared" ref="X391" si="570">IF(+R391&gt;1,+W391,"")</f>
        <v/>
      </c>
      <c r="Y391" s="109" t="str">
        <f t="shared" ref="Y391:Y392" si="571">IF(+S391&gt;1,+W391,"")</f>
        <v/>
      </c>
      <c r="Z391" s="6"/>
      <c r="AA391" s="6"/>
      <c r="AB391" s="6"/>
    </row>
    <row r="392" spans="1:28" s="7" customFormat="1" ht="15" x14ac:dyDescent="0.25">
      <c r="A392" s="57" t="str">
        <f t="shared" si="512"/>
        <v>I</v>
      </c>
      <c r="B392" s="54" t="s">
        <v>771</v>
      </c>
      <c r="C392" s="4" t="s">
        <v>21</v>
      </c>
      <c r="D392" s="24" t="s">
        <v>42</v>
      </c>
      <c r="E392" s="28"/>
      <c r="F392" s="30"/>
      <c r="G392" s="1"/>
      <c r="H392" s="67">
        <f t="shared" si="567"/>
        <v>0</v>
      </c>
      <c r="I392" s="67">
        <f t="shared" si="568"/>
        <v>0</v>
      </c>
      <c r="J392" s="67">
        <f t="shared" si="569"/>
        <v>0</v>
      </c>
      <c r="K392" s="40"/>
      <c r="L392" s="103" t="s">
        <v>9</v>
      </c>
      <c r="M392" s="65">
        <v>3</v>
      </c>
      <c r="N392" s="103">
        <f t="shared" si="530"/>
        <v>60</v>
      </c>
      <c r="O392" s="103">
        <v>0.15</v>
      </c>
      <c r="P392" s="108">
        <f t="shared" si="510"/>
        <v>7.4999999999999997E-3</v>
      </c>
      <c r="Q392" s="66"/>
      <c r="R392" s="65">
        <v>3</v>
      </c>
      <c r="S392" s="65">
        <v>3</v>
      </c>
      <c r="T392" s="108">
        <f t="shared" si="521"/>
        <v>7.4999999999999997E-3</v>
      </c>
      <c r="U392" s="108">
        <f t="shared" si="522"/>
        <v>7.4999999999999997E-3</v>
      </c>
      <c r="V392" s="40"/>
      <c r="W392" s="64" t="str">
        <f t="shared" si="524"/>
        <v/>
      </c>
      <c r="X392" s="109" t="str">
        <f t="shared" ref="X392" si="572">IF(+R392&gt;1,+W392,"")</f>
        <v/>
      </c>
      <c r="Y392" s="109" t="str">
        <f t="shared" si="571"/>
        <v/>
      </c>
      <c r="Z392" s="40"/>
      <c r="AA392" s="40"/>
      <c r="AB392" s="40"/>
    </row>
    <row r="393" spans="1:28" s="1" customFormat="1" ht="12.75" hidden="1" x14ac:dyDescent="0.2">
      <c r="A393" s="57" t="str">
        <f t="shared" si="512"/>
        <v>I</v>
      </c>
      <c r="B393" s="54" t="s">
        <v>772</v>
      </c>
      <c r="C393" s="4" t="s">
        <v>773</v>
      </c>
      <c r="D393" s="24" t="s">
        <v>41</v>
      </c>
      <c r="E393" s="29"/>
      <c r="F393" s="58"/>
      <c r="G393" s="95"/>
      <c r="K393" s="6"/>
      <c r="L393" s="103" t="s">
        <v>9</v>
      </c>
      <c r="M393" s="65" t="s">
        <v>842</v>
      </c>
      <c r="N393" s="103" t="str">
        <f t="shared" si="530"/>
        <v/>
      </c>
      <c r="O393" s="103">
        <v>0.15</v>
      </c>
      <c r="P393" s="108" t="str">
        <f t="shared" si="510"/>
        <v/>
      </c>
      <c r="Q393" s="66"/>
      <c r="R393" s="65">
        <v>0</v>
      </c>
      <c r="S393" s="65">
        <v>0</v>
      </c>
      <c r="T393" s="108" t="str">
        <f t="shared" si="521"/>
        <v/>
      </c>
      <c r="U393" s="108" t="str">
        <f t="shared" si="522"/>
        <v/>
      </c>
      <c r="V393" s="6"/>
      <c r="W393" s="64" t="str">
        <f t="shared" si="524"/>
        <v/>
      </c>
      <c r="X393" s="109" t="str">
        <f t="shared" ref="X393:Y393" si="573">IF(+R393&gt;1,+W393,"")</f>
        <v/>
      </c>
      <c r="Y393" s="109" t="str">
        <f t="shared" si="573"/>
        <v/>
      </c>
      <c r="Z393" s="6"/>
      <c r="AA393" s="6"/>
      <c r="AB393" s="6"/>
    </row>
    <row r="394" spans="1:28" s="8" customFormat="1" ht="18" hidden="1" x14ac:dyDescent="0.25">
      <c r="A394" s="57" t="str">
        <f t="shared" si="512"/>
        <v>I</v>
      </c>
      <c r="B394" s="54" t="s">
        <v>774</v>
      </c>
      <c r="C394" s="4" t="s">
        <v>22</v>
      </c>
      <c r="D394" s="24" t="s">
        <v>41</v>
      </c>
      <c r="E394" s="29"/>
      <c r="F394" s="58"/>
      <c r="G394" s="99"/>
      <c r="H394" s="1"/>
      <c r="I394" s="1"/>
      <c r="J394" s="1"/>
      <c r="K394" s="27"/>
      <c r="L394" s="103" t="s">
        <v>9</v>
      </c>
      <c r="M394" s="65" t="s">
        <v>842</v>
      </c>
      <c r="N394" s="103" t="str">
        <f t="shared" si="530"/>
        <v/>
      </c>
      <c r="O394" s="103">
        <v>0.15</v>
      </c>
      <c r="P394" s="108" t="str">
        <f t="shared" si="510"/>
        <v/>
      </c>
      <c r="Q394" s="66"/>
      <c r="R394" s="65">
        <v>0</v>
      </c>
      <c r="S394" s="65">
        <v>0</v>
      </c>
      <c r="T394" s="108" t="str">
        <f t="shared" si="521"/>
        <v/>
      </c>
      <c r="U394" s="108" t="str">
        <f t="shared" si="522"/>
        <v/>
      </c>
      <c r="V394" s="27"/>
      <c r="W394" s="64" t="str">
        <f t="shared" si="524"/>
        <v/>
      </c>
      <c r="X394" s="109" t="str">
        <f t="shared" ref="X394:Y394" si="574">IF(+R394&gt;1,+W394,"")</f>
        <v/>
      </c>
      <c r="Y394" s="109" t="str">
        <f t="shared" si="574"/>
        <v/>
      </c>
      <c r="Z394" s="27"/>
      <c r="AA394" s="27"/>
      <c r="AB394" s="27"/>
    </row>
    <row r="395" spans="1:28" s="1" customFormat="1" ht="12.75" hidden="1" x14ac:dyDescent="0.2">
      <c r="A395" s="57" t="str">
        <f t="shared" si="512"/>
        <v>I</v>
      </c>
      <c r="B395" s="54" t="s">
        <v>775</v>
      </c>
      <c r="C395" s="4" t="s">
        <v>776</v>
      </c>
      <c r="D395" s="24" t="s">
        <v>41</v>
      </c>
      <c r="E395" s="29"/>
      <c r="F395" s="58"/>
      <c r="G395" s="95"/>
      <c r="K395" s="6"/>
      <c r="L395" s="103" t="s">
        <v>9</v>
      </c>
      <c r="M395" s="65" t="s">
        <v>842</v>
      </c>
      <c r="N395" s="103" t="str">
        <f t="shared" si="530"/>
        <v/>
      </c>
      <c r="O395" s="103">
        <v>0.15</v>
      </c>
      <c r="P395" s="108" t="str">
        <f t="shared" si="510"/>
        <v/>
      </c>
      <c r="Q395" s="66"/>
      <c r="R395" s="65">
        <v>0</v>
      </c>
      <c r="S395" s="65">
        <v>0</v>
      </c>
      <c r="T395" s="108" t="str">
        <f t="shared" si="521"/>
        <v/>
      </c>
      <c r="U395" s="108" t="str">
        <f t="shared" si="522"/>
        <v/>
      </c>
      <c r="V395" s="6"/>
      <c r="W395" s="64" t="str">
        <f t="shared" si="524"/>
        <v/>
      </c>
      <c r="X395" s="109" t="str">
        <f t="shared" ref="X395:Y395" si="575">IF(+R395&gt;1,+W395,"")</f>
        <v/>
      </c>
      <c r="Y395" s="109" t="str">
        <f t="shared" si="575"/>
        <v/>
      </c>
      <c r="Z395" s="6"/>
      <c r="AA395" s="6"/>
      <c r="AB395" s="6"/>
    </row>
    <row r="396" spans="1:28" s="1" customFormat="1" ht="25.5" hidden="1" x14ac:dyDescent="0.2">
      <c r="A396" s="57" t="str">
        <f t="shared" si="512"/>
        <v>I</v>
      </c>
      <c r="B396" s="54" t="s">
        <v>777</v>
      </c>
      <c r="C396" s="4" t="s">
        <v>23</v>
      </c>
      <c r="D396" s="24" t="s">
        <v>41</v>
      </c>
      <c r="E396" s="29"/>
      <c r="F396" s="58"/>
      <c r="G396" s="95"/>
      <c r="K396" s="6"/>
      <c r="L396" s="103" t="s">
        <v>9</v>
      </c>
      <c r="M396" s="65" t="s">
        <v>842</v>
      </c>
      <c r="N396" s="103" t="str">
        <f t="shared" si="530"/>
        <v/>
      </c>
      <c r="O396" s="103">
        <v>0.15</v>
      </c>
      <c r="P396" s="108" t="str">
        <f t="shared" si="510"/>
        <v/>
      </c>
      <c r="Q396" s="66"/>
      <c r="R396" s="65">
        <v>0</v>
      </c>
      <c r="S396" s="65">
        <v>0</v>
      </c>
      <c r="T396" s="108" t="str">
        <f t="shared" si="521"/>
        <v/>
      </c>
      <c r="U396" s="108" t="str">
        <f t="shared" si="522"/>
        <v/>
      </c>
      <c r="V396" s="6"/>
      <c r="W396" s="64" t="str">
        <f t="shared" si="524"/>
        <v/>
      </c>
      <c r="X396" s="109" t="str">
        <f t="shared" ref="X396:Y396" si="576">IF(+R396&gt;1,+W396,"")</f>
        <v/>
      </c>
      <c r="Y396" s="109" t="str">
        <f t="shared" si="576"/>
        <v/>
      </c>
      <c r="Z396" s="6"/>
      <c r="AA396" s="6"/>
      <c r="AB396" s="6"/>
    </row>
    <row r="397" spans="1:28" s="1" customFormat="1" ht="26.4" x14ac:dyDescent="0.25">
      <c r="A397" s="57" t="str">
        <f t="shared" si="512"/>
        <v>I</v>
      </c>
      <c r="B397" s="54" t="s">
        <v>778</v>
      </c>
      <c r="C397" s="4" t="s">
        <v>779</v>
      </c>
      <c r="D397" s="24" t="s">
        <v>42</v>
      </c>
      <c r="E397" s="28"/>
      <c r="F397" s="30"/>
      <c r="H397" s="67">
        <f t="shared" ref="H397:H399" si="577">IF(+E397="Ska",1,0)</f>
        <v>0</v>
      </c>
      <c r="I397" s="67">
        <f t="shared" ref="I397:I399" si="578">IF(+F397="Ja",1,0)</f>
        <v>0</v>
      </c>
      <c r="J397" s="67">
        <f t="shared" ref="J397:J399" si="579">+H397-I397</f>
        <v>0</v>
      </c>
      <c r="K397" s="6"/>
      <c r="L397" s="103" t="s">
        <v>9</v>
      </c>
      <c r="M397" s="65">
        <v>5</v>
      </c>
      <c r="N397" s="103">
        <f t="shared" si="530"/>
        <v>60</v>
      </c>
      <c r="O397" s="103">
        <v>0.15</v>
      </c>
      <c r="P397" s="108">
        <f t="shared" si="510"/>
        <v>1.2499999999999999E-2</v>
      </c>
      <c r="Q397" s="66"/>
      <c r="R397" s="65">
        <v>5</v>
      </c>
      <c r="S397" s="65">
        <v>5</v>
      </c>
      <c r="T397" s="108">
        <f t="shared" si="521"/>
        <v>1.2499999999999999E-2</v>
      </c>
      <c r="U397" s="108">
        <f t="shared" si="522"/>
        <v>1.2499999999999999E-2</v>
      </c>
      <c r="V397" s="6"/>
      <c r="W397" s="64" t="str">
        <f t="shared" si="524"/>
        <v/>
      </c>
      <c r="X397" s="109" t="str">
        <f t="shared" ref="X397" si="580">IF(+R397&gt;1,+W397,"")</f>
        <v/>
      </c>
      <c r="Y397" s="109" t="str">
        <f t="shared" ref="Y397:Y399" si="581">IF(+S397&gt;1,+W397,"")</f>
        <v/>
      </c>
      <c r="Z397" s="6"/>
      <c r="AA397" s="6"/>
      <c r="AB397" s="6"/>
    </row>
    <row r="398" spans="1:28" s="1" customFormat="1" ht="26.4" x14ac:dyDescent="0.25">
      <c r="A398" s="57" t="str">
        <f t="shared" si="512"/>
        <v>I</v>
      </c>
      <c r="B398" s="54" t="s">
        <v>780</v>
      </c>
      <c r="C398" s="4" t="s">
        <v>781</v>
      </c>
      <c r="D398" s="24" t="s">
        <v>42</v>
      </c>
      <c r="E398" s="28"/>
      <c r="F398" s="30"/>
      <c r="H398" s="67">
        <f t="shared" si="577"/>
        <v>0</v>
      </c>
      <c r="I398" s="67">
        <f t="shared" si="578"/>
        <v>0</v>
      </c>
      <c r="J398" s="67">
        <f t="shared" si="579"/>
        <v>0</v>
      </c>
      <c r="K398" s="6"/>
      <c r="L398" s="103" t="s">
        <v>9</v>
      </c>
      <c r="M398" s="65">
        <v>5</v>
      </c>
      <c r="N398" s="103">
        <f t="shared" si="530"/>
        <v>60</v>
      </c>
      <c r="O398" s="103">
        <v>0.15</v>
      </c>
      <c r="P398" s="108">
        <f t="shared" si="510"/>
        <v>1.2499999999999999E-2</v>
      </c>
      <c r="Q398" s="66"/>
      <c r="R398" s="65">
        <v>5</v>
      </c>
      <c r="S398" s="65">
        <v>5</v>
      </c>
      <c r="T398" s="108">
        <f t="shared" si="521"/>
        <v>1.2499999999999999E-2</v>
      </c>
      <c r="U398" s="108">
        <f t="shared" si="522"/>
        <v>1.2499999999999999E-2</v>
      </c>
      <c r="V398" s="6"/>
      <c r="W398" s="64" t="str">
        <f t="shared" si="524"/>
        <v/>
      </c>
      <c r="X398" s="109" t="str">
        <f t="shared" ref="X398" si="582">IF(+R398&gt;1,+W398,"")</f>
        <v/>
      </c>
      <c r="Y398" s="109" t="str">
        <f t="shared" si="581"/>
        <v/>
      </c>
      <c r="Z398" s="6"/>
      <c r="AA398" s="6"/>
      <c r="AB398" s="6"/>
    </row>
    <row r="399" spans="1:28" s="1" customFormat="1" ht="26.4" x14ac:dyDescent="0.25">
      <c r="A399" s="57" t="str">
        <f t="shared" si="512"/>
        <v>I</v>
      </c>
      <c r="B399" s="54" t="s">
        <v>782</v>
      </c>
      <c r="C399" s="4" t="s">
        <v>783</v>
      </c>
      <c r="D399" s="24" t="s">
        <v>42</v>
      </c>
      <c r="E399" s="28"/>
      <c r="F399" s="30"/>
      <c r="H399" s="67">
        <f t="shared" si="577"/>
        <v>0</v>
      </c>
      <c r="I399" s="67">
        <f t="shared" si="578"/>
        <v>0</v>
      </c>
      <c r="J399" s="67">
        <f t="shared" si="579"/>
        <v>0</v>
      </c>
      <c r="K399" s="6"/>
      <c r="L399" s="103" t="s">
        <v>9</v>
      </c>
      <c r="M399" s="65">
        <v>5</v>
      </c>
      <c r="N399" s="103">
        <f t="shared" si="530"/>
        <v>60</v>
      </c>
      <c r="O399" s="103">
        <v>0.15</v>
      </c>
      <c r="P399" s="108">
        <f t="shared" si="510"/>
        <v>1.2499999999999999E-2</v>
      </c>
      <c r="Q399" s="66"/>
      <c r="R399" s="65">
        <v>5</v>
      </c>
      <c r="S399" s="65">
        <v>5</v>
      </c>
      <c r="T399" s="108">
        <f t="shared" si="521"/>
        <v>1.2499999999999999E-2</v>
      </c>
      <c r="U399" s="108">
        <f t="shared" si="522"/>
        <v>1.2499999999999999E-2</v>
      </c>
      <c r="V399" s="6"/>
      <c r="W399" s="64" t="str">
        <f t="shared" si="524"/>
        <v/>
      </c>
      <c r="X399" s="109" t="str">
        <f t="shared" ref="X399" si="583">IF(+R399&gt;1,+W399,"")</f>
        <v/>
      </c>
      <c r="Y399" s="109" t="str">
        <f t="shared" si="581"/>
        <v/>
      </c>
      <c r="Z399" s="6"/>
      <c r="AA399" s="6"/>
      <c r="AB399" s="6"/>
    </row>
    <row r="400" spans="1:28" s="1" customFormat="1" ht="38.25" hidden="1" x14ac:dyDescent="0.2">
      <c r="A400" s="57" t="str">
        <f t="shared" si="512"/>
        <v>I</v>
      </c>
      <c r="B400" s="54" t="s">
        <v>784</v>
      </c>
      <c r="C400" s="4" t="s">
        <v>785</v>
      </c>
      <c r="D400" s="24" t="s">
        <v>41</v>
      </c>
      <c r="E400" s="29"/>
      <c r="F400" s="58"/>
      <c r="G400" s="95"/>
      <c r="K400" s="6"/>
      <c r="L400" s="103" t="s">
        <v>9</v>
      </c>
      <c r="M400" s="65" t="s">
        <v>842</v>
      </c>
      <c r="N400" s="103" t="str">
        <f t="shared" si="530"/>
        <v/>
      </c>
      <c r="O400" s="103">
        <v>0.15</v>
      </c>
      <c r="P400" s="108" t="str">
        <f t="shared" si="510"/>
        <v/>
      </c>
      <c r="Q400" s="66"/>
      <c r="R400" s="65">
        <v>0</v>
      </c>
      <c r="S400" s="65">
        <v>0</v>
      </c>
      <c r="T400" s="108" t="str">
        <f t="shared" si="521"/>
        <v/>
      </c>
      <c r="U400" s="108" t="str">
        <f t="shared" si="522"/>
        <v/>
      </c>
      <c r="V400" s="6"/>
      <c r="W400" s="64" t="str">
        <f t="shared" si="524"/>
        <v/>
      </c>
      <c r="X400" s="109" t="str">
        <f t="shared" ref="X400:Y400" si="584">IF(+R400&gt;1,+W400,"")</f>
        <v/>
      </c>
      <c r="Y400" s="109" t="str">
        <f t="shared" si="584"/>
        <v/>
      </c>
      <c r="Z400" s="6"/>
      <c r="AA400" s="6"/>
      <c r="AB400" s="6"/>
    </row>
    <row r="401" spans="1:28" s="1" customFormat="1" ht="25.5" hidden="1" x14ac:dyDescent="0.2">
      <c r="A401" s="57" t="str">
        <f t="shared" si="512"/>
        <v>I</v>
      </c>
      <c r="B401" s="54" t="s">
        <v>786</v>
      </c>
      <c r="C401" s="4" t="s">
        <v>787</v>
      </c>
      <c r="D401" s="24" t="s">
        <v>41</v>
      </c>
      <c r="E401" s="29"/>
      <c r="F401" s="58"/>
      <c r="G401" s="97"/>
      <c r="K401" s="6"/>
      <c r="L401" s="103" t="s">
        <v>9</v>
      </c>
      <c r="M401" s="65" t="s">
        <v>842</v>
      </c>
      <c r="N401" s="103" t="str">
        <f t="shared" si="530"/>
        <v/>
      </c>
      <c r="O401" s="103">
        <v>0.15</v>
      </c>
      <c r="P401" s="108" t="str">
        <f t="shared" si="510"/>
        <v/>
      </c>
      <c r="Q401" s="66"/>
      <c r="R401" s="65">
        <v>0</v>
      </c>
      <c r="S401" s="65">
        <v>0</v>
      </c>
      <c r="T401" s="108" t="str">
        <f t="shared" si="521"/>
        <v/>
      </c>
      <c r="U401" s="108" t="str">
        <f t="shared" si="522"/>
        <v/>
      </c>
      <c r="V401" s="6"/>
      <c r="W401" s="64" t="str">
        <f t="shared" si="524"/>
        <v/>
      </c>
      <c r="X401" s="109" t="str">
        <f t="shared" ref="X401:Y401" si="585">IF(+R401&gt;1,+W401,"")</f>
        <v/>
      </c>
      <c r="Y401" s="109" t="str">
        <f t="shared" si="585"/>
        <v/>
      </c>
      <c r="Z401" s="6"/>
      <c r="AA401" s="6"/>
      <c r="AB401" s="6"/>
    </row>
    <row r="402" spans="1:28" s="1" customFormat="1" ht="25.5" hidden="1" x14ac:dyDescent="0.2">
      <c r="A402" s="57" t="str">
        <f t="shared" si="512"/>
        <v>I</v>
      </c>
      <c r="B402" s="54" t="s">
        <v>788</v>
      </c>
      <c r="C402" s="4" t="s">
        <v>789</v>
      </c>
      <c r="D402" s="24" t="s">
        <v>41</v>
      </c>
      <c r="E402" s="29"/>
      <c r="F402" s="58"/>
      <c r="G402" s="95"/>
      <c r="K402" s="6"/>
      <c r="L402" s="103" t="s">
        <v>9</v>
      </c>
      <c r="M402" s="65" t="s">
        <v>842</v>
      </c>
      <c r="N402" s="103" t="str">
        <f t="shared" si="530"/>
        <v/>
      </c>
      <c r="O402" s="103">
        <v>0.15</v>
      </c>
      <c r="P402" s="108" t="str">
        <f t="shared" si="510"/>
        <v/>
      </c>
      <c r="Q402" s="66"/>
      <c r="R402" s="65">
        <v>0</v>
      </c>
      <c r="S402" s="65">
        <v>0</v>
      </c>
      <c r="T402" s="108" t="str">
        <f t="shared" si="521"/>
        <v/>
      </c>
      <c r="U402" s="108" t="str">
        <f t="shared" si="522"/>
        <v/>
      </c>
      <c r="V402" s="6"/>
      <c r="W402" s="64" t="str">
        <f t="shared" si="524"/>
        <v/>
      </c>
      <c r="X402" s="109" t="str">
        <f t="shared" ref="X402:Y402" si="586">IF(+R402&gt;1,+W402,"")</f>
        <v/>
      </c>
      <c r="Y402" s="109" t="str">
        <f t="shared" si="586"/>
        <v/>
      </c>
      <c r="Z402" s="6"/>
      <c r="AA402" s="6"/>
      <c r="AB402" s="6"/>
    </row>
    <row r="403" spans="1:28" s="8" customFormat="1" ht="18" hidden="1" x14ac:dyDescent="0.25">
      <c r="A403" s="57" t="str">
        <f t="shared" si="512"/>
        <v>I</v>
      </c>
      <c r="B403" s="54" t="s">
        <v>790</v>
      </c>
      <c r="C403" s="4" t="s">
        <v>24</v>
      </c>
      <c r="D403" s="24" t="s">
        <v>41</v>
      </c>
      <c r="E403" s="29"/>
      <c r="F403" s="58"/>
      <c r="G403" s="99"/>
      <c r="H403" s="1"/>
      <c r="I403" s="1"/>
      <c r="J403" s="1"/>
      <c r="K403" s="27"/>
      <c r="L403" s="103" t="s">
        <v>9</v>
      </c>
      <c r="M403" s="65" t="s">
        <v>842</v>
      </c>
      <c r="N403" s="103" t="str">
        <f t="shared" si="530"/>
        <v/>
      </c>
      <c r="O403" s="103">
        <v>0.15</v>
      </c>
      <c r="P403" s="108" t="str">
        <f t="shared" si="510"/>
        <v/>
      </c>
      <c r="Q403" s="66"/>
      <c r="R403" s="65">
        <v>0</v>
      </c>
      <c r="S403" s="65">
        <v>0</v>
      </c>
      <c r="T403" s="108" t="str">
        <f t="shared" si="521"/>
        <v/>
      </c>
      <c r="U403" s="108" t="str">
        <f t="shared" si="522"/>
        <v/>
      </c>
      <c r="V403" s="27"/>
      <c r="W403" s="64" t="str">
        <f t="shared" si="524"/>
        <v/>
      </c>
      <c r="X403" s="109" t="str">
        <f t="shared" ref="X403:Y403" si="587">IF(+R403&gt;1,+W403,"")</f>
        <v/>
      </c>
      <c r="Y403" s="109" t="str">
        <f t="shared" si="587"/>
        <v/>
      </c>
      <c r="Z403" s="27"/>
      <c r="AA403" s="27"/>
      <c r="AB403" s="27"/>
    </row>
    <row r="404" spans="1:28" s="7" customFormat="1" ht="25.5" hidden="1" x14ac:dyDescent="0.2">
      <c r="A404" s="57" t="str">
        <f t="shared" si="512"/>
        <v>I</v>
      </c>
      <c r="B404" s="54" t="s">
        <v>791</v>
      </c>
      <c r="C404" s="4" t="s">
        <v>792</v>
      </c>
      <c r="D404" s="24" t="s">
        <v>41</v>
      </c>
      <c r="E404" s="29"/>
      <c r="F404" s="58"/>
      <c r="G404" s="98"/>
      <c r="H404" s="1"/>
      <c r="I404" s="1"/>
      <c r="J404" s="1"/>
      <c r="K404" s="40"/>
      <c r="L404" s="103" t="s">
        <v>9</v>
      </c>
      <c r="M404" s="65" t="s">
        <v>842</v>
      </c>
      <c r="N404" s="103" t="str">
        <f t="shared" si="530"/>
        <v/>
      </c>
      <c r="O404" s="103">
        <v>0.15</v>
      </c>
      <c r="P404" s="108" t="str">
        <f t="shared" si="510"/>
        <v/>
      </c>
      <c r="Q404" s="66"/>
      <c r="R404" s="65">
        <v>0</v>
      </c>
      <c r="S404" s="65">
        <v>0</v>
      </c>
      <c r="T404" s="108" t="str">
        <f t="shared" si="521"/>
        <v/>
      </c>
      <c r="U404" s="108" t="str">
        <f t="shared" si="522"/>
        <v/>
      </c>
      <c r="V404" s="40"/>
      <c r="W404" s="64" t="str">
        <f t="shared" si="524"/>
        <v/>
      </c>
      <c r="X404" s="109" t="str">
        <f t="shared" ref="X404:Y404" si="588">IF(+R404&gt;1,+W404,"")</f>
        <v/>
      </c>
      <c r="Y404" s="109" t="str">
        <f t="shared" si="588"/>
        <v/>
      </c>
      <c r="Z404" s="40"/>
      <c r="AA404" s="40"/>
      <c r="AB404" s="40"/>
    </row>
    <row r="405" spans="1:28" s="1" customFormat="1" ht="51" hidden="1" x14ac:dyDescent="0.2">
      <c r="A405" s="57" t="str">
        <f t="shared" si="512"/>
        <v>I</v>
      </c>
      <c r="B405" s="54" t="s">
        <v>793</v>
      </c>
      <c r="C405" s="4" t="s">
        <v>25</v>
      </c>
      <c r="D405" s="24" t="s">
        <v>41</v>
      </c>
      <c r="E405" s="29"/>
      <c r="F405" s="58"/>
      <c r="G405" s="95"/>
      <c r="K405" s="6"/>
      <c r="L405" s="103" t="s">
        <v>9</v>
      </c>
      <c r="M405" s="65" t="s">
        <v>842</v>
      </c>
      <c r="N405" s="103" t="str">
        <f t="shared" si="530"/>
        <v/>
      </c>
      <c r="O405" s="103">
        <v>0.15</v>
      </c>
      <c r="P405" s="108" t="str">
        <f t="shared" si="510"/>
        <v/>
      </c>
      <c r="Q405" s="66"/>
      <c r="R405" s="65">
        <v>0</v>
      </c>
      <c r="S405" s="65">
        <v>0</v>
      </c>
      <c r="T405" s="108" t="str">
        <f t="shared" si="521"/>
        <v/>
      </c>
      <c r="U405" s="108" t="str">
        <f t="shared" si="522"/>
        <v/>
      </c>
      <c r="V405" s="6"/>
      <c r="W405" s="64" t="str">
        <f t="shared" si="524"/>
        <v/>
      </c>
      <c r="X405" s="109" t="str">
        <f t="shared" ref="X405:Y405" si="589">IF(+R405&gt;1,+W405,"")</f>
        <v/>
      </c>
      <c r="Y405" s="109" t="str">
        <f t="shared" si="589"/>
        <v/>
      </c>
      <c r="Z405" s="6"/>
      <c r="AA405" s="6"/>
      <c r="AB405" s="6"/>
    </row>
    <row r="406" spans="1:28" s="1" customFormat="1" ht="51" hidden="1" x14ac:dyDescent="0.2">
      <c r="A406" s="57" t="str">
        <f t="shared" si="512"/>
        <v>I</v>
      </c>
      <c r="B406" s="54" t="s">
        <v>794</v>
      </c>
      <c r="C406" s="4" t="s">
        <v>26</v>
      </c>
      <c r="D406" s="24" t="s">
        <v>41</v>
      </c>
      <c r="E406" s="29"/>
      <c r="F406" s="58"/>
      <c r="G406" s="95"/>
      <c r="K406" s="6"/>
      <c r="L406" s="103" t="s">
        <v>9</v>
      </c>
      <c r="M406" s="65" t="s">
        <v>842</v>
      </c>
      <c r="N406" s="103" t="str">
        <f t="shared" si="530"/>
        <v/>
      </c>
      <c r="O406" s="103">
        <v>0.15</v>
      </c>
      <c r="P406" s="108" t="str">
        <f t="shared" si="510"/>
        <v/>
      </c>
      <c r="Q406" s="66"/>
      <c r="R406" s="65">
        <v>0</v>
      </c>
      <c r="S406" s="65">
        <v>0</v>
      </c>
      <c r="T406" s="108" t="str">
        <f t="shared" si="521"/>
        <v/>
      </c>
      <c r="U406" s="108" t="str">
        <f t="shared" si="522"/>
        <v/>
      </c>
      <c r="V406" s="6"/>
      <c r="W406" s="64" t="str">
        <f t="shared" si="524"/>
        <v/>
      </c>
      <c r="X406" s="109" t="str">
        <f t="shared" ref="X406:Y406" si="590">IF(+R406&gt;1,+W406,"")</f>
        <v/>
      </c>
      <c r="Y406" s="109" t="str">
        <f t="shared" si="590"/>
        <v/>
      </c>
      <c r="Z406" s="6"/>
      <c r="AA406" s="6"/>
      <c r="AB406" s="6"/>
    </row>
    <row r="407" spans="1:28" s="1" customFormat="1" ht="38.25" hidden="1" x14ac:dyDescent="0.2">
      <c r="A407" s="57" t="str">
        <f t="shared" si="512"/>
        <v>I</v>
      </c>
      <c r="B407" s="54" t="s">
        <v>795</v>
      </c>
      <c r="C407" s="4" t="s">
        <v>27</v>
      </c>
      <c r="D407" s="24" t="s">
        <v>41</v>
      </c>
      <c r="E407" s="29"/>
      <c r="F407" s="58"/>
      <c r="G407" s="95"/>
      <c r="K407" s="6"/>
      <c r="L407" s="103" t="s">
        <v>9</v>
      </c>
      <c r="M407" s="65" t="s">
        <v>842</v>
      </c>
      <c r="N407" s="103" t="str">
        <f t="shared" si="530"/>
        <v/>
      </c>
      <c r="O407" s="103">
        <v>0.15</v>
      </c>
      <c r="P407" s="108" t="str">
        <f t="shared" ref="P407:P436" si="591">IF(+M407="","",+M407/N407*O407)</f>
        <v/>
      </c>
      <c r="Q407" s="66"/>
      <c r="R407" s="65">
        <v>0</v>
      </c>
      <c r="S407" s="65">
        <v>0</v>
      </c>
      <c r="T407" s="108" t="str">
        <f t="shared" si="521"/>
        <v/>
      </c>
      <c r="U407" s="108" t="str">
        <f t="shared" si="522"/>
        <v/>
      </c>
      <c r="V407" s="6"/>
      <c r="W407" s="64" t="str">
        <f t="shared" si="524"/>
        <v/>
      </c>
      <c r="X407" s="109" t="str">
        <f t="shared" ref="X407:Y407" si="592">IF(+R407&gt;1,+W407,"")</f>
        <v/>
      </c>
      <c r="Y407" s="109" t="str">
        <f t="shared" si="592"/>
        <v/>
      </c>
      <c r="Z407" s="6"/>
      <c r="AA407" s="6"/>
      <c r="AB407" s="6"/>
    </row>
    <row r="408" spans="1:28" s="1" customFormat="1" ht="76.5" hidden="1" x14ac:dyDescent="0.2">
      <c r="A408" s="57" t="str">
        <f t="shared" ref="A408:A436" si="593">LEFT(B408,1)</f>
        <v>I</v>
      </c>
      <c r="B408" s="54" t="s">
        <v>796</v>
      </c>
      <c r="C408" s="4" t="s">
        <v>28</v>
      </c>
      <c r="D408" s="24" t="s">
        <v>41</v>
      </c>
      <c r="E408" s="29"/>
      <c r="F408" s="58"/>
      <c r="G408" s="95"/>
      <c r="K408" s="6"/>
      <c r="L408" s="103" t="s">
        <v>9</v>
      </c>
      <c r="M408" s="65" t="s">
        <v>842</v>
      </c>
      <c r="N408" s="103" t="str">
        <f t="shared" si="530"/>
        <v/>
      </c>
      <c r="O408" s="103">
        <v>0.15</v>
      </c>
      <c r="P408" s="108" t="str">
        <f t="shared" si="591"/>
        <v/>
      </c>
      <c r="Q408" s="66"/>
      <c r="R408" s="65">
        <v>0</v>
      </c>
      <c r="S408" s="65">
        <v>0</v>
      </c>
      <c r="T408" s="108" t="str">
        <f t="shared" si="521"/>
        <v/>
      </c>
      <c r="U408" s="108" t="str">
        <f t="shared" si="522"/>
        <v/>
      </c>
      <c r="V408" s="6"/>
      <c r="W408" s="64" t="str">
        <f t="shared" si="524"/>
        <v/>
      </c>
      <c r="X408" s="109" t="str">
        <f t="shared" ref="X408:Y408" si="594">IF(+R408&gt;1,+W408,"")</f>
        <v/>
      </c>
      <c r="Y408" s="109" t="str">
        <f t="shared" si="594"/>
        <v/>
      </c>
      <c r="Z408" s="6"/>
      <c r="AA408" s="6"/>
      <c r="AB408" s="6"/>
    </row>
    <row r="409" spans="1:28" s="7" customFormat="1" ht="89.25" hidden="1" x14ac:dyDescent="0.2">
      <c r="A409" s="57" t="str">
        <f t="shared" si="593"/>
        <v>I</v>
      </c>
      <c r="B409" s="54" t="s">
        <v>797</v>
      </c>
      <c r="C409" s="4" t="s">
        <v>798</v>
      </c>
      <c r="D409" s="24" t="s">
        <v>41</v>
      </c>
      <c r="E409" s="29"/>
      <c r="F409" s="58"/>
      <c r="G409" s="98"/>
      <c r="H409" s="1"/>
      <c r="I409" s="1"/>
      <c r="J409" s="1"/>
      <c r="K409" s="40"/>
      <c r="L409" s="103" t="s">
        <v>9</v>
      </c>
      <c r="M409" s="65" t="s">
        <v>842</v>
      </c>
      <c r="N409" s="103" t="str">
        <f t="shared" si="530"/>
        <v/>
      </c>
      <c r="O409" s="103">
        <v>0.15</v>
      </c>
      <c r="P409" s="108" t="str">
        <f t="shared" si="591"/>
        <v/>
      </c>
      <c r="Q409" s="66"/>
      <c r="R409" s="65">
        <v>0</v>
      </c>
      <c r="S409" s="65">
        <v>0</v>
      </c>
      <c r="T409" s="108" t="str">
        <f t="shared" si="521"/>
        <v/>
      </c>
      <c r="U409" s="108" t="str">
        <f t="shared" si="522"/>
        <v/>
      </c>
      <c r="V409" s="40"/>
      <c r="W409" s="64" t="str">
        <f t="shared" si="524"/>
        <v/>
      </c>
      <c r="X409" s="109" t="str">
        <f t="shared" ref="X409:Y409" si="595">IF(+R409&gt;1,+W409,"")</f>
        <v/>
      </c>
      <c r="Y409" s="109" t="str">
        <f t="shared" si="595"/>
        <v/>
      </c>
      <c r="Z409" s="40"/>
      <c r="AA409" s="40"/>
      <c r="AB409" s="40"/>
    </row>
    <row r="410" spans="1:28" s="1" customFormat="1" ht="26.4" x14ac:dyDescent="0.25">
      <c r="A410" s="57" t="str">
        <f t="shared" si="593"/>
        <v>I</v>
      </c>
      <c r="B410" s="54" t="s">
        <v>799</v>
      </c>
      <c r="C410" s="4" t="s">
        <v>800</v>
      </c>
      <c r="D410" s="24" t="s">
        <v>42</v>
      </c>
      <c r="E410" s="28"/>
      <c r="F410" s="30"/>
      <c r="H410" s="67">
        <f>IF(+E410="Ska",1,0)</f>
        <v>0</v>
      </c>
      <c r="I410" s="67">
        <f>IF(+F410="Ja",1,0)</f>
        <v>0</v>
      </c>
      <c r="J410" s="67">
        <f t="shared" ref="J410" si="596">+H410-I410</f>
        <v>0</v>
      </c>
      <c r="K410" s="6"/>
      <c r="L410" s="103" t="s">
        <v>9</v>
      </c>
      <c r="M410" s="65">
        <v>3</v>
      </c>
      <c r="N410" s="103">
        <f t="shared" si="530"/>
        <v>60</v>
      </c>
      <c r="O410" s="103">
        <v>0.15</v>
      </c>
      <c r="P410" s="108">
        <f t="shared" si="591"/>
        <v>7.4999999999999997E-3</v>
      </c>
      <c r="Q410" s="66"/>
      <c r="R410" s="65">
        <v>3</v>
      </c>
      <c r="S410" s="65">
        <v>3</v>
      </c>
      <c r="T410" s="108">
        <f t="shared" si="521"/>
        <v>7.4999999999999997E-3</v>
      </c>
      <c r="U410" s="108">
        <f t="shared" si="522"/>
        <v>7.4999999999999997E-3</v>
      </c>
      <c r="V410" s="6"/>
      <c r="W410" s="64" t="str">
        <f>IF(+E410="Ska",-P410,"")</f>
        <v/>
      </c>
      <c r="X410" s="109" t="str">
        <f t="shared" ref="X410" si="597">IF(+R410&gt;1,+W410,"")</f>
        <v/>
      </c>
      <c r="Y410" s="109" t="str">
        <f>IF(+S410&gt;1,+W410,"")</f>
        <v/>
      </c>
      <c r="Z410" s="6"/>
      <c r="AA410" s="6"/>
      <c r="AB410" s="6"/>
    </row>
    <row r="411" spans="1:28" s="7" customFormat="1" ht="18" hidden="1" x14ac:dyDescent="0.25">
      <c r="A411" s="57" t="str">
        <f t="shared" si="593"/>
        <v>I</v>
      </c>
      <c r="B411" s="55" t="s">
        <v>32</v>
      </c>
      <c r="C411" s="59" t="s">
        <v>30</v>
      </c>
      <c r="D411" s="24"/>
      <c r="E411" s="29"/>
      <c r="F411" s="58"/>
      <c r="G411" s="98"/>
      <c r="H411" s="1"/>
      <c r="I411" s="1"/>
      <c r="J411" s="1"/>
      <c r="K411" s="40"/>
      <c r="L411" s="103" t="s">
        <v>9</v>
      </c>
      <c r="M411" s="65" t="s">
        <v>842</v>
      </c>
      <c r="N411" s="103" t="str">
        <f t="shared" si="530"/>
        <v/>
      </c>
      <c r="O411" s="103">
        <v>0.15</v>
      </c>
      <c r="P411" s="108" t="str">
        <f t="shared" si="591"/>
        <v/>
      </c>
      <c r="Q411" s="66"/>
      <c r="R411" s="65">
        <v>0</v>
      </c>
      <c r="S411" s="65">
        <v>0</v>
      </c>
      <c r="T411" s="108" t="str">
        <f t="shared" si="521"/>
        <v/>
      </c>
      <c r="U411" s="108" t="str">
        <f t="shared" si="522"/>
        <v/>
      </c>
      <c r="V411" s="40"/>
      <c r="W411" s="64" t="str">
        <f t="shared" si="524"/>
        <v/>
      </c>
      <c r="X411" s="109" t="str">
        <f t="shared" ref="X411:Y411" si="598">IF(+R411&gt;1,+W411,"")</f>
        <v/>
      </c>
      <c r="Y411" s="109" t="str">
        <f t="shared" si="598"/>
        <v/>
      </c>
      <c r="Z411" s="40"/>
      <c r="AA411" s="40"/>
      <c r="AB411" s="40"/>
    </row>
    <row r="412" spans="1:28" s="1" customFormat="1" ht="25.5" hidden="1" x14ac:dyDescent="0.2">
      <c r="A412" s="57" t="str">
        <f t="shared" si="593"/>
        <v>I</v>
      </c>
      <c r="B412" s="54" t="s">
        <v>801</v>
      </c>
      <c r="C412" s="4" t="s">
        <v>802</v>
      </c>
      <c r="D412" s="24" t="s">
        <v>41</v>
      </c>
      <c r="E412" s="29"/>
      <c r="F412" s="58"/>
      <c r="G412" s="95"/>
      <c r="K412" s="6"/>
      <c r="L412" s="103" t="s">
        <v>9</v>
      </c>
      <c r="M412" s="65" t="s">
        <v>842</v>
      </c>
      <c r="N412" s="103" t="str">
        <f t="shared" si="530"/>
        <v/>
      </c>
      <c r="O412" s="103">
        <v>0.15</v>
      </c>
      <c r="P412" s="108" t="str">
        <f t="shared" si="591"/>
        <v/>
      </c>
      <c r="Q412" s="66"/>
      <c r="R412" s="65">
        <v>0</v>
      </c>
      <c r="S412" s="65">
        <v>0</v>
      </c>
      <c r="T412" s="108" t="str">
        <f t="shared" si="521"/>
        <v/>
      </c>
      <c r="U412" s="108" t="str">
        <f t="shared" si="522"/>
        <v/>
      </c>
      <c r="V412" s="6"/>
      <c r="W412" s="64" t="str">
        <f t="shared" si="524"/>
        <v/>
      </c>
      <c r="X412" s="109" t="str">
        <f t="shared" ref="X412:Y412" si="599">IF(+R412&gt;1,+W412,"")</f>
        <v/>
      </c>
      <c r="Y412" s="109" t="str">
        <f t="shared" si="599"/>
        <v/>
      </c>
      <c r="Z412" s="6"/>
      <c r="AA412" s="6"/>
      <c r="AB412" s="6"/>
    </row>
    <row r="413" spans="1:28" s="1" customFormat="1" ht="51" hidden="1" x14ac:dyDescent="0.2">
      <c r="A413" s="57" t="str">
        <f t="shared" si="593"/>
        <v>I</v>
      </c>
      <c r="B413" s="54" t="s">
        <v>803</v>
      </c>
      <c r="C413" s="4" t="s">
        <v>31</v>
      </c>
      <c r="D413" s="24" t="s">
        <v>41</v>
      </c>
      <c r="E413" s="29"/>
      <c r="F413" s="58"/>
      <c r="G413" s="95"/>
      <c r="K413" s="6"/>
      <c r="L413" s="103" t="s">
        <v>9</v>
      </c>
      <c r="M413" s="65" t="s">
        <v>842</v>
      </c>
      <c r="N413" s="103" t="str">
        <f t="shared" si="530"/>
        <v/>
      </c>
      <c r="O413" s="103">
        <v>0.15</v>
      </c>
      <c r="P413" s="108" t="str">
        <f t="shared" si="591"/>
        <v/>
      </c>
      <c r="Q413" s="66"/>
      <c r="R413" s="65">
        <v>0</v>
      </c>
      <c r="S413" s="65">
        <v>0</v>
      </c>
      <c r="T413" s="108" t="str">
        <f t="shared" si="521"/>
        <v/>
      </c>
      <c r="U413" s="108" t="str">
        <f t="shared" si="522"/>
        <v/>
      </c>
      <c r="V413" s="6"/>
      <c r="W413" s="64" t="str">
        <f t="shared" si="524"/>
        <v/>
      </c>
      <c r="X413" s="109" t="str">
        <f t="shared" ref="X413:Y413" si="600">IF(+R413&gt;1,+W413,"")</f>
        <v/>
      </c>
      <c r="Y413" s="109" t="str">
        <f t="shared" si="600"/>
        <v/>
      </c>
      <c r="Z413" s="6"/>
      <c r="AA413" s="6"/>
      <c r="AB413" s="6"/>
    </row>
    <row r="414" spans="1:28" s="1" customFormat="1" ht="36" hidden="1" x14ac:dyDescent="0.25">
      <c r="A414" s="57" t="str">
        <f t="shared" si="593"/>
        <v>I</v>
      </c>
      <c r="B414" s="55" t="s">
        <v>33</v>
      </c>
      <c r="C414" s="59" t="s">
        <v>804</v>
      </c>
      <c r="D414" s="24"/>
      <c r="E414" s="29"/>
      <c r="F414" s="58"/>
      <c r="G414" s="95"/>
      <c r="K414" s="6"/>
      <c r="L414" s="103" t="s">
        <v>9</v>
      </c>
      <c r="M414" s="65" t="s">
        <v>842</v>
      </c>
      <c r="N414" s="103" t="str">
        <f t="shared" si="530"/>
        <v/>
      </c>
      <c r="O414" s="103">
        <v>0.15</v>
      </c>
      <c r="P414" s="108" t="str">
        <f t="shared" si="591"/>
        <v/>
      </c>
      <c r="Q414" s="66"/>
      <c r="R414" s="65">
        <v>0</v>
      </c>
      <c r="S414" s="65">
        <v>0</v>
      </c>
      <c r="T414" s="108" t="str">
        <f t="shared" si="521"/>
        <v/>
      </c>
      <c r="U414" s="108" t="str">
        <f t="shared" si="522"/>
        <v/>
      </c>
      <c r="V414" s="6"/>
      <c r="W414" s="64" t="str">
        <f t="shared" si="524"/>
        <v/>
      </c>
      <c r="X414" s="109" t="str">
        <f t="shared" ref="X414:Y414" si="601">IF(+R414&gt;1,+W414,"")</f>
        <v/>
      </c>
      <c r="Y414" s="109" t="str">
        <f t="shared" si="601"/>
        <v/>
      </c>
      <c r="Z414" s="6"/>
      <c r="AA414" s="6"/>
      <c r="AB414" s="6"/>
    </row>
    <row r="415" spans="1:28" s="1" customFormat="1" ht="38.25" hidden="1" x14ac:dyDescent="0.2">
      <c r="A415" s="57" t="str">
        <f t="shared" si="593"/>
        <v>I</v>
      </c>
      <c r="B415" s="54" t="s">
        <v>805</v>
      </c>
      <c r="C415" s="4" t="s">
        <v>806</v>
      </c>
      <c r="D415" s="24" t="s">
        <v>41</v>
      </c>
      <c r="E415" s="29"/>
      <c r="F415" s="58"/>
      <c r="G415" s="95"/>
      <c r="K415" s="6"/>
      <c r="L415" s="103" t="s">
        <v>9</v>
      </c>
      <c r="M415" s="65" t="s">
        <v>842</v>
      </c>
      <c r="N415" s="103" t="str">
        <f t="shared" si="530"/>
        <v/>
      </c>
      <c r="O415" s="103">
        <v>0.15</v>
      </c>
      <c r="P415" s="108" t="str">
        <f t="shared" si="591"/>
        <v/>
      </c>
      <c r="Q415" s="66"/>
      <c r="R415" s="65">
        <v>0</v>
      </c>
      <c r="S415" s="65">
        <v>0</v>
      </c>
      <c r="T415" s="108" t="str">
        <f t="shared" ref="T415:T436" si="602">IF(+R415&gt;0,+$P415,"")</f>
        <v/>
      </c>
      <c r="U415" s="108" t="str">
        <f t="shared" ref="U415:U436" si="603">IF(+S415&gt;0,+$P415,"")</f>
        <v/>
      </c>
      <c r="V415" s="6"/>
      <c r="W415" s="64" t="str">
        <f t="shared" si="524"/>
        <v/>
      </c>
      <c r="X415" s="109" t="str">
        <f t="shared" ref="X415:Y415" si="604">IF(+R415&gt;1,+W415,"")</f>
        <v/>
      </c>
      <c r="Y415" s="109" t="str">
        <f t="shared" si="604"/>
        <v/>
      </c>
      <c r="Z415" s="6"/>
      <c r="AA415" s="6"/>
      <c r="AB415" s="6"/>
    </row>
    <row r="416" spans="1:28" s="1" customFormat="1" ht="12.75" hidden="1" x14ac:dyDescent="0.2">
      <c r="A416" s="57" t="str">
        <f t="shared" si="593"/>
        <v>I</v>
      </c>
      <c r="B416" s="54" t="s">
        <v>807</v>
      </c>
      <c r="C416" s="4" t="s">
        <v>34</v>
      </c>
      <c r="D416" s="24" t="s">
        <v>41</v>
      </c>
      <c r="E416" s="29"/>
      <c r="F416" s="58"/>
      <c r="G416" s="95"/>
      <c r="K416" s="6"/>
      <c r="L416" s="103" t="s">
        <v>9</v>
      </c>
      <c r="M416" s="65" t="s">
        <v>842</v>
      </c>
      <c r="N416" s="103" t="str">
        <f t="shared" si="530"/>
        <v/>
      </c>
      <c r="O416" s="103">
        <v>0.15</v>
      </c>
      <c r="P416" s="108" t="str">
        <f t="shared" si="591"/>
        <v/>
      </c>
      <c r="Q416" s="66"/>
      <c r="R416" s="65">
        <v>0</v>
      </c>
      <c r="S416" s="65">
        <v>0</v>
      </c>
      <c r="T416" s="108" t="str">
        <f t="shared" si="602"/>
        <v/>
      </c>
      <c r="U416" s="108" t="str">
        <f t="shared" si="603"/>
        <v/>
      </c>
      <c r="V416" s="6"/>
      <c r="W416" s="64" t="str">
        <f t="shared" ref="W416:W435" si="605">IF(+E416="Ska",-P416,"")</f>
        <v/>
      </c>
      <c r="X416" s="109" t="str">
        <f t="shared" ref="X416:Y416" si="606">IF(+R416&gt;1,+W416,"")</f>
        <v/>
      </c>
      <c r="Y416" s="109" t="str">
        <f t="shared" si="606"/>
        <v/>
      </c>
      <c r="Z416" s="6"/>
      <c r="AA416" s="6"/>
      <c r="AB416" s="6"/>
    </row>
    <row r="417" spans="1:28" s="7" customFormat="1" ht="18" hidden="1" x14ac:dyDescent="0.25">
      <c r="A417" s="57" t="str">
        <f t="shared" si="593"/>
        <v>I</v>
      </c>
      <c r="B417" s="55" t="s">
        <v>35</v>
      </c>
      <c r="C417" s="59" t="s">
        <v>36</v>
      </c>
      <c r="D417" s="24"/>
      <c r="E417" s="29"/>
      <c r="F417" s="58"/>
      <c r="G417" s="98"/>
      <c r="H417" s="1"/>
      <c r="I417" s="1"/>
      <c r="J417" s="1"/>
      <c r="K417" s="40"/>
      <c r="L417" s="103" t="s">
        <v>9</v>
      </c>
      <c r="M417" s="65" t="s">
        <v>842</v>
      </c>
      <c r="N417" s="103" t="str">
        <f t="shared" si="530"/>
        <v/>
      </c>
      <c r="O417" s="103">
        <v>0.15</v>
      </c>
      <c r="P417" s="108" t="str">
        <f t="shared" si="591"/>
        <v/>
      </c>
      <c r="Q417" s="66"/>
      <c r="R417" s="65">
        <v>0</v>
      </c>
      <c r="S417" s="65">
        <v>0</v>
      </c>
      <c r="T417" s="108" t="str">
        <f t="shared" si="602"/>
        <v/>
      </c>
      <c r="U417" s="108" t="str">
        <f t="shared" si="603"/>
        <v/>
      </c>
      <c r="V417" s="40"/>
      <c r="W417" s="64" t="str">
        <f t="shared" si="605"/>
        <v/>
      </c>
      <c r="X417" s="109" t="str">
        <f t="shared" ref="X417:Y417" si="607">IF(+R417&gt;1,+W417,"")</f>
        <v/>
      </c>
      <c r="Y417" s="109" t="str">
        <f t="shared" si="607"/>
        <v/>
      </c>
      <c r="Z417" s="40"/>
      <c r="AA417" s="40"/>
      <c r="AB417" s="40"/>
    </row>
    <row r="418" spans="1:28" s="1" customFormat="1" ht="12.75" hidden="1" x14ac:dyDescent="0.2">
      <c r="A418" s="57" t="str">
        <f t="shared" si="593"/>
        <v>I</v>
      </c>
      <c r="B418" s="54" t="s">
        <v>808</v>
      </c>
      <c r="C418" s="4" t="s">
        <v>809</v>
      </c>
      <c r="D418" s="24" t="s">
        <v>41</v>
      </c>
      <c r="E418" s="29"/>
      <c r="F418" s="58"/>
      <c r="G418" s="95"/>
      <c r="K418" s="6"/>
      <c r="L418" s="103" t="s">
        <v>9</v>
      </c>
      <c r="M418" s="65" t="s">
        <v>842</v>
      </c>
      <c r="N418" s="103" t="str">
        <f t="shared" si="530"/>
        <v/>
      </c>
      <c r="O418" s="103">
        <v>0.15</v>
      </c>
      <c r="P418" s="108" t="str">
        <f t="shared" si="591"/>
        <v/>
      </c>
      <c r="Q418" s="66"/>
      <c r="R418" s="65">
        <v>0</v>
      </c>
      <c r="S418" s="65">
        <v>0</v>
      </c>
      <c r="T418" s="108" t="str">
        <f t="shared" si="602"/>
        <v/>
      </c>
      <c r="U418" s="108" t="str">
        <f t="shared" si="603"/>
        <v/>
      </c>
      <c r="V418" s="6"/>
      <c r="W418" s="64" t="str">
        <f t="shared" si="605"/>
        <v/>
      </c>
      <c r="X418" s="109" t="str">
        <f t="shared" ref="X418:Y418" si="608">IF(+R418&gt;1,+W418,"")</f>
        <v/>
      </c>
      <c r="Y418" s="109" t="str">
        <f t="shared" si="608"/>
        <v/>
      </c>
      <c r="Z418" s="6"/>
      <c r="AA418" s="6"/>
      <c r="AB418" s="6"/>
    </row>
    <row r="419" spans="1:28" s="1" customFormat="1" x14ac:dyDescent="0.25">
      <c r="A419" s="57" t="str">
        <f t="shared" si="593"/>
        <v>I</v>
      </c>
      <c r="B419" s="54" t="s">
        <v>810</v>
      </c>
      <c r="C419" s="4" t="s">
        <v>811</v>
      </c>
      <c r="D419" s="24" t="s">
        <v>42</v>
      </c>
      <c r="E419" s="28"/>
      <c r="F419" s="30"/>
      <c r="H419" s="67">
        <f>IF(+E419="Ska",1,0)</f>
        <v>0</v>
      </c>
      <c r="I419" s="67">
        <f>IF(+F419="Ja",1,0)</f>
        <v>0</v>
      </c>
      <c r="J419" s="67">
        <f t="shared" ref="J419" si="609">+H419-I419</f>
        <v>0</v>
      </c>
      <c r="K419" s="6"/>
      <c r="L419" s="103" t="s">
        <v>9</v>
      </c>
      <c r="M419" s="65">
        <v>3</v>
      </c>
      <c r="N419" s="103">
        <f t="shared" si="530"/>
        <v>60</v>
      </c>
      <c r="O419" s="103">
        <v>0.15</v>
      </c>
      <c r="P419" s="108">
        <f t="shared" si="591"/>
        <v>7.4999999999999997E-3</v>
      </c>
      <c r="Q419" s="66"/>
      <c r="R419" s="65">
        <v>3</v>
      </c>
      <c r="S419" s="65">
        <v>3</v>
      </c>
      <c r="T419" s="108">
        <f t="shared" si="602"/>
        <v>7.4999999999999997E-3</v>
      </c>
      <c r="U419" s="108">
        <f t="shared" si="603"/>
        <v>7.4999999999999997E-3</v>
      </c>
      <c r="V419" s="6"/>
      <c r="W419" s="64" t="str">
        <f>IF(+E419="Ska",-P419,"")</f>
        <v/>
      </c>
      <c r="X419" s="109" t="str">
        <f t="shared" ref="X419" si="610">IF(+R419&gt;1,+W419,"")</f>
        <v/>
      </c>
      <c r="Y419" s="109" t="str">
        <f>IF(+S419&gt;1,+W419,"")</f>
        <v/>
      </c>
      <c r="Z419" s="6"/>
      <c r="AA419" s="6"/>
      <c r="AB419" s="6"/>
    </row>
    <row r="420" spans="1:28" s="1" customFormat="1" ht="12.75" hidden="1" x14ac:dyDescent="0.2">
      <c r="A420" s="57" t="str">
        <f t="shared" si="593"/>
        <v>I</v>
      </c>
      <c r="B420" s="54" t="s">
        <v>812</v>
      </c>
      <c r="C420" s="4" t="s">
        <v>813</v>
      </c>
      <c r="D420" s="24" t="s">
        <v>41</v>
      </c>
      <c r="E420" s="29"/>
      <c r="F420" s="58"/>
      <c r="G420" s="95"/>
      <c r="K420" s="6"/>
      <c r="L420" s="103" t="s">
        <v>9</v>
      </c>
      <c r="M420" s="65" t="s">
        <v>842</v>
      </c>
      <c r="N420" s="103" t="str">
        <f t="shared" ref="N420:N436" si="611">IF(+M420="","",SUM(M$355:M$436))</f>
        <v/>
      </c>
      <c r="O420" s="103">
        <v>0.15</v>
      </c>
      <c r="P420" s="108" t="str">
        <f t="shared" si="591"/>
        <v/>
      </c>
      <c r="Q420" s="66"/>
      <c r="R420" s="65">
        <v>0</v>
      </c>
      <c r="S420" s="65">
        <v>0</v>
      </c>
      <c r="T420" s="108" t="str">
        <f t="shared" si="602"/>
        <v/>
      </c>
      <c r="U420" s="108" t="str">
        <f t="shared" si="603"/>
        <v/>
      </c>
      <c r="V420" s="6"/>
      <c r="W420" s="64" t="str">
        <f t="shared" si="605"/>
        <v/>
      </c>
      <c r="X420" s="109" t="str">
        <f t="shared" ref="X420:Y420" si="612">IF(+R420&gt;1,+W420,"")</f>
        <v/>
      </c>
      <c r="Y420" s="109" t="str">
        <f t="shared" si="612"/>
        <v/>
      </c>
      <c r="Z420" s="6"/>
      <c r="AA420" s="6"/>
      <c r="AB420" s="6"/>
    </row>
    <row r="421" spans="1:28" s="1" customFormat="1" ht="12.75" hidden="1" x14ac:dyDescent="0.2">
      <c r="A421" s="57" t="str">
        <f t="shared" si="593"/>
        <v>I</v>
      </c>
      <c r="B421" s="54" t="s">
        <v>814</v>
      </c>
      <c r="C421" s="4" t="s">
        <v>815</v>
      </c>
      <c r="D421" s="24" t="s">
        <v>41</v>
      </c>
      <c r="E421" s="29"/>
      <c r="F421" s="58"/>
      <c r="G421" s="95"/>
      <c r="K421" s="6"/>
      <c r="L421" s="103" t="s">
        <v>9</v>
      </c>
      <c r="M421" s="65" t="s">
        <v>842</v>
      </c>
      <c r="N421" s="103" t="str">
        <f t="shared" si="611"/>
        <v/>
      </c>
      <c r="O421" s="103">
        <v>0.15</v>
      </c>
      <c r="P421" s="108" t="str">
        <f t="shared" si="591"/>
        <v/>
      </c>
      <c r="Q421" s="66"/>
      <c r="R421" s="65">
        <v>0</v>
      </c>
      <c r="S421" s="65">
        <v>0</v>
      </c>
      <c r="T421" s="108" t="str">
        <f t="shared" si="602"/>
        <v/>
      </c>
      <c r="U421" s="108" t="str">
        <f t="shared" si="603"/>
        <v/>
      </c>
      <c r="V421" s="6"/>
      <c r="W421" s="64" t="str">
        <f t="shared" si="605"/>
        <v/>
      </c>
      <c r="X421" s="109" t="str">
        <f t="shared" ref="X421:Y421" si="613">IF(+R421&gt;1,+W421,"")</f>
        <v/>
      </c>
      <c r="Y421" s="109" t="str">
        <f t="shared" si="613"/>
        <v/>
      </c>
      <c r="Z421" s="6"/>
      <c r="AA421" s="6"/>
      <c r="AB421" s="6"/>
    </row>
    <row r="422" spans="1:28" s="1" customFormat="1" x14ac:dyDescent="0.25">
      <c r="A422" s="57" t="str">
        <f t="shared" si="593"/>
        <v>I</v>
      </c>
      <c r="B422" s="54" t="s">
        <v>816</v>
      </c>
      <c r="C422" s="4" t="s">
        <v>817</v>
      </c>
      <c r="D422" s="24" t="s">
        <v>42</v>
      </c>
      <c r="E422" s="28"/>
      <c r="F422" s="30"/>
      <c r="H422" s="67">
        <f>IF(+E422="Ska",1,0)</f>
        <v>0</v>
      </c>
      <c r="I422" s="67">
        <f>IF(+F422="Ja",1,0)</f>
        <v>0</v>
      </c>
      <c r="J422" s="67">
        <f t="shared" ref="J422" si="614">+H422-I422</f>
        <v>0</v>
      </c>
      <c r="K422" s="6"/>
      <c r="L422" s="103" t="s">
        <v>9</v>
      </c>
      <c r="M422" s="65">
        <v>3</v>
      </c>
      <c r="N422" s="103">
        <f t="shared" si="611"/>
        <v>60</v>
      </c>
      <c r="O422" s="103">
        <v>0.15</v>
      </c>
      <c r="P422" s="108">
        <f t="shared" si="591"/>
        <v>7.4999999999999997E-3</v>
      </c>
      <c r="Q422" s="66"/>
      <c r="R422" s="65">
        <v>3</v>
      </c>
      <c r="S422" s="65">
        <v>3</v>
      </c>
      <c r="T422" s="108">
        <f t="shared" si="602"/>
        <v>7.4999999999999997E-3</v>
      </c>
      <c r="U422" s="108">
        <f t="shared" si="603"/>
        <v>7.4999999999999997E-3</v>
      </c>
      <c r="V422" s="6"/>
      <c r="W422" s="64" t="str">
        <f>IF(+E422="Ska",-P422,"")</f>
        <v/>
      </c>
      <c r="X422" s="109" t="str">
        <f t="shared" ref="X422" si="615">IF(+R422&gt;1,+W422,"")</f>
        <v/>
      </c>
      <c r="Y422" s="109" t="str">
        <f>IF(+S422&gt;1,+W422,"")</f>
        <v/>
      </c>
      <c r="Z422" s="6"/>
      <c r="AA422" s="6"/>
      <c r="AB422" s="6"/>
    </row>
    <row r="423" spans="1:28" s="1" customFormat="1" ht="12.75" hidden="1" x14ac:dyDescent="0.2">
      <c r="A423" s="57" t="str">
        <f t="shared" si="593"/>
        <v>I</v>
      </c>
      <c r="B423" s="54" t="s">
        <v>818</v>
      </c>
      <c r="C423" s="4" t="s">
        <v>819</v>
      </c>
      <c r="D423" s="24" t="s">
        <v>41</v>
      </c>
      <c r="E423" s="29"/>
      <c r="F423" s="58"/>
      <c r="G423" s="95"/>
      <c r="K423" s="6"/>
      <c r="L423" s="103" t="s">
        <v>9</v>
      </c>
      <c r="M423" s="65" t="s">
        <v>842</v>
      </c>
      <c r="N423" s="103" t="str">
        <f t="shared" si="611"/>
        <v/>
      </c>
      <c r="O423" s="103">
        <v>0.15</v>
      </c>
      <c r="P423" s="108" t="str">
        <f t="shared" si="591"/>
        <v/>
      </c>
      <c r="Q423" s="66"/>
      <c r="R423" s="65">
        <v>0</v>
      </c>
      <c r="S423" s="65">
        <v>0</v>
      </c>
      <c r="T423" s="108" t="str">
        <f t="shared" si="602"/>
        <v/>
      </c>
      <c r="U423" s="108" t="str">
        <f t="shared" si="603"/>
        <v/>
      </c>
      <c r="V423" s="6"/>
      <c r="W423" s="64" t="str">
        <f t="shared" si="605"/>
        <v/>
      </c>
      <c r="X423" s="109" t="str">
        <f t="shared" ref="X423:Y423" si="616">IF(+R423&gt;1,+W423,"")</f>
        <v/>
      </c>
      <c r="Y423" s="109" t="str">
        <f t="shared" si="616"/>
        <v/>
      </c>
      <c r="Z423" s="6"/>
      <c r="AA423" s="6"/>
      <c r="AB423" s="6"/>
    </row>
    <row r="424" spans="1:28" s="1" customFormat="1" x14ac:dyDescent="0.25">
      <c r="A424" s="57" t="str">
        <f t="shared" si="593"/>
        <v>I</v>
      </c>
      <c r="B424" s="54" t="s">
        <v>820</v>
      </c>
      <c r="C424" s="4" t="s">
        <v>821</v>
      </c>
      <c r="D424" s="24" t="s">
        <v>42</v>
      </c>
      <c r="E424" s="28"/>
      <c r="F424" s="30"/>
      <c r="H424" s="67">
        <f>IF(+E424="Ska",1,0)</f>
        <v>0</v>
      </c>
      <c r="I424" s="67">
        <f>IF(+F424="Ja",1,0)</f>
        <v>0</v>
      </c>
      <c r="J424" s="67">
        <f t="shared" ref="J424" si="617">+H424-I424</f>
        <v>0</v>
      </c>
      <c r="K424" s="6"/>
      <c r="L424" s="103" t="s">
        <v>9</v>
      </c>
      <c r="M424" s="65">
        <v>3</v>
      </c>
      <c r="N424" s="103">
        <f t="shared" si="611"/>
        <v>60</v>
      </c>
      <c r="O424" s="103">
        <v>0.15</v>
      </c>
      <c r="P424" s="108">
        <f t="shared" si="591"/>
        <v>7.4999999999999997E-3</v>
      </c>
      <c r="Q424" s="66"/>
      <c r="R424" s="65">
        <v>3</v>
      </c>
      <c r="S424" s="65">
        <v>3</v>
      </c>
      <c r="T424" s="108">
        <f t="shared" si="602"/>
        <v>7.4999999999999997E-3</v>
      </c>
      <c r="U424" s="108">
        <f t="shared" si="603"/>
        <v>7.4999999999999997E-3</v>
      </c>
      <c r="V424" s="6"/>
      <c r="W424" s="64" t="str">
        <f>IF(+E424="Ska",-P424,"")</f>
        <v/>
      </c>
      <c r="X424" s="109" t="str">
        <f t="shared" ref="X424" si="618">IF(+R424&gt;1,+W424,"")</f>
        <v/>
      </c>
      <c r="Y424" s="109" t="str">
        <f>IF(+S424&gt;1,+W424,"")</f>
        <v/>
      </c>
      <c r="Z424" s="6"/>
      <c r="AA424" s="6"/>
      <c r="AB424" s="6"/>
    </row>
    <row r="425" spans="1:28" s="1" customFormat="1" ht="12.75" hidden="1" x14ac:dyDescent="0.2">
      <c r="A425" s="57" t="str">
        <f t="shared" si="593"/>
        <v>I</v>
      </c>
      <c r="B425" s="54" t="s">
        <v>822</v>
      </c>
      <c r="C425" s="4" t="s">
        <v>823</v>
      </c>
      <c r="D425" s="24" t="s">
        <v>41</v>
      </c>
      <c r="E425" s="29"/>
      <c r="F425" s="58"/>
      <c r="G425" s="95"/>
      <c r="K425" s="6"/>
      <c r="L425" s="103" t="s">
        <v>9</v>
      </c>
      <c r="M425" s="65" t="s">
        <v>842</v>
      </c>
      <c r="N425" s="103" t="str">
        <f t="shared" si="611"/>
        <v/>
      </c>
      <c r="O425" s="103">
        <v>0.15</v>
      </c>
      <c r="P425" s="108" t="str">
        <f t="shared" si="591"/>
        <v/>
      </c>
      <c r="Q425" s="66"/>
      <c r="R425" s="65">
        <v>0</v>
      </c>
      <c r="S425" s="65">
        <v>0</v>
      </c>
      <c r="T425" s="108" t="str">
        <f t="shared" si="602"/>
        <v/>
      </c>
      <c r="U425" s="108" t="str">
        <f t="shared" si="603"/>
        <v/>
      </c>
      <c r="V425" s="6"/>
      <c r="W425" s="64" t="str">
        <f t="shared" si="605"/>
        <v/>
      </c>
      <c r="X425" s="109" t="str">
        <f t="shared" ref="X425:Y425" si="619">IF(+R425&gt;1,+W425,"")</f>
        <v/>
      </c>
      <c r="Y425" s="109" t="str">
        <f t="shared" si="619"/>
        <v/>
      </c>
      <c r="Z425" s="6"/>
      <c r="AA425" s="6"/>
      <c r="AB425" s="6"/>
    </row>
    <row r="426" spans="1:28" s="1" customFormat="1" x14ac:dyDescent="0.25">
      <c r="A426" s="57" t="str">
        <f t="shared" si="593"/>
        <v>I</v>
      </c>
      <c r="B426" s="54" t="s">
        <v>824</v>
      </c>
      <c r="C426" s="4" t="s">
        <v>825</v>
      </c>
      <c r="D426" s="24" t="s">
        <v>42</v>
      </c>
      <c r="E426" s="28"/>
      <c r="F426" s="30"/>
      <c r="H426" s="67">
        <f>IF(+E426="Ska",1,0)</f>
        <v>0</v>
      </c>
      <c r="I426" s="67">
        <f>IF(+F426="Ja",1,0)</f>
        <v>0</v>
      </c>
      <c r="J426" s="67">
        <f t="shared" ref="J426" si="620">+H426-I426</f>
        <v>0</v>
      </c>
      <c r="K426" s="6"/>
      <c r="L426" s="103" t="s">
        <v>9</v>
      </c>
      <c r="M426" s="65">
        <v>3</v>
      </c>
      <c r="N426" s="103">
        <f t="shared" si="611"/>
        <v>60</v>
      </c>
      <c r="O426" s="103">
        <v>0.15</v>
      </c>
      <c r="P426" s="108">
        <f t="shared" si="591"/>
        <v>7.4999999999999997E-3</v>
      </c>
      <c r="Q426" s="66"/>
      <c r="R426" s="65">
        <v>3</v>
      </c>
      <c r="S426" s="65">
        <v>3</v>
      </c>
      <c r="T426" s="108">
        <f t="shared" si="602"/>
        <v>7.4999999999999997E-3</v>
      </c>
      <c r="U426" s="108">
        <f t="shared" si="603"/>
        <v>7.4999999999999997E-3</v>
      </c>
      <c r="V426" s="6"/>
      <c r="W426" s="64" t="str">
        <f>IF(+E426="Ska",-P426,"")</f>
        <v/>
      </c>
      <c r="X426" s="109" t="str">
        <f t="shared" ref="X426" si="621">IF(+R426&gt;1,+W426,"")</f>
        <v/>
      </c>
      <c r="Y426" s="109" t="str">
        <f>IF(+S426&gt;1,+W426,"")</f>
        <v/>
      </c>
      <c r="Z426" s="6"/>
      <c r="AA426" s="6"/>
      <c r="AB426" s="6"/>
    </row>
    <row r="427" spans="1:28" s="7" customFormat="1" ht="25.5" hidden="1" x14ac:dyDescent="0.2">
      <c r="A427" s="57" t="str">
        <f t="shared" si="593"/>
        <v>I</v>
      </c>
      <c r="B427" s="54" t="s">
        <v>826</v>
      </c>
      <c r="C427" s="4" t="s">
        <v>37</v>
      </c>
      <c r="D427" s="24" t="s">
        <v>41</v>
      </c>
      <c r="E427" s="29"/>
      <c r="F427" s="58"/>
      <c r="G427" s="98"/>
      <c r="H427" s="1"/>
      <c r="I427" s="1"/>
      <c r="J427" s="1"/>
      <c r="K427" s="40"/>
      <c r="L427" s="103" t="s">
        <v>9</v>
      </c>
      <c r="M427" s="65" t="s">
        <v>842</v>
      </c>
      <c r="N427" s="103" t="str">
        <f t="shared" si="611"/>
        <v/>
      </c>
      <c r="O427" s="103">
        <v>0.15</v>
      </c>
      <c r="P427" s="108" t="str">
        <f t="shared" si="591"/>
        <v/>
      </c>
      <c r="Q427" s="66"/>
      <c r="R427" s="65">
        <v>0</v>
      </c>
      <c r="S427" s="65">
        <v>0</v>
      </c>
      <c r="T427" s="108" t="str">
        <f t="shared" si="602"/>
        <v/>
      </c>
      <c r="U427" s="108" t="str">
        <f t="shared" si="603"/>
        <v/>
      </c>
      <c r="V427" s="40"/>
      <c r="W427" s="64" t="str">
        <f t="shared" si="605"/>
        <v/>
      </c>
      <c r="X427" s="109" t="str">
        <f t="shared" ref="X427:Y427" si="622">IF(+R427&gt;1,+W427,"")</f>
        <v/>
      </c>
      <c r="Y427" s="109" t="str">
        <f t="shared" si="622"/>
        <v/>
      </c>
      <c r="Z427" s="40"/>
      <c r="AA427" s="40"/>
      <c r="AB427" s="40"/>
    </row>
    <row r="428" spans="1:28" s="1" customFormat="1" ht="51" hidden="1" x14ac:dyDescent="0.2">
      <c r="A428" s="57" t="str">
        <f t="shared" si="593"/>
        <v>I</v>
      </c>
      <c r="B428" s="54" t="s">
        <v>827</v>
      </c>
      <c r="C428" s="4" t="s">
        <v>828</v>
      </c>
      <c r="D428" s="24" t="s">
        <v>41</v>
      </c>
      <c r="E428" s="29"/>
      <c r="F428" s="58"/>
      <c r="G428" s="95"/>
      <c r="K428" s="6"/>
      <c r="L428" s="103" t="s">
        <v>9</v>
      </c>
      <c r="M428" s="65" t="s">
        <v>842</v>
      </c>
      <c r="N428" s="103" t="str">
        <f t="shared" si="611"/>
        <v/>
      </c>
      <c r="O428" s="103">
        <v>0.15</v>
      </c>
      <c r="P428" s="108" t="str">
        <f t="shared" si="591"/>
        <v/>
      </c>
      <c r="Q428" s="66"/>
      <c r="R428" s="65">
        <v>0</v>
      </c>
      <c r="S428" s="65">
        <v>0</v>
      </c>
      <c r="T428" s="108" t="str">
        <f t="shared" si="602"/>
        <v/>
      </c>
      <c r="U428" s="108" t="str">
        <f t="shared" si="603"/>
        <v/>
      </c>
      <c r="V428" s="6"/>
      <c r="W428" s="64" t="str">
        <f t="shared" si="605"/>
        <v/>
      </c>
      <c r="X428" s="109" t="str">
        <f t="shared" ref="X428:Y428" si="623">IF(+R428&gt;1,+W428,"")</f>
        <v/>
      </c>
      <c r="Y428" s="109" t="str">
        <f t="shared" si="623"/>
        <v/>
      </c>
      <c r="Z428" s="6"/>
      <c r="AA428" s="6"/>
      <c r="AB428" s="6"/>
    </row>
    <row r="429" spans="1:28" s="1" customFormat="1" x14ac:dyDescent="0.25">
      <c r="A429" s="57" t="str">
        <f t="shared" si="593"/>
        <v>I</v>
      </c>
      <c r="B429" s="54" t="s">
        <v>829</v>
      </c>
      <c r="C429" s="4" t="s">
        <v>830</v>
      </c>
      <c r="D429" s="24" t="s">
        <v>42</v>
      </c>
      <c r="E429" s="28"/>
      <c r="F429" s="30"/>
      <c r="H429" s="67">
        <f t="shared" ref="H429:H432" si="624">IF(+E429="Ska",1,0)</f>
        <v>0</v>
      </c>
      <c r="I429" s="67">
        <f t="shared" ref="I429:I432" si="625">IF(+F429="Ja",1,0)</f>
        <v>0</v>
      </c>
      <c r="J429" s="67">
        <f t="shared" ref="J429:J432" si="626">+H429-I429</f>
        <v>0</v>
      </c>
      <c r="K429" s="6"/>
      <c r="L429" s="103" t="s">
        <v>9</v>
      </c>
      <c r="M429" s="65">
        <v>3</v>
      </c>
      <c r="N429" s="103">
        <f t="shared" si="611"/>
        <v>60</v>
      </c>
      <c r="O429" s="103">
        <v>0.15</v>
      </c>
      <c r="P429" s="108">
        <f t="shared" si="591"/>
        <v>7.4999999999999997E-3</v>
      </c>
      <c r="Q429" s="66"/>
      <c r="R429" s="65">
        <v>0</v>
      </c>
      <c r="S429" s="65">
        <v>3</v>
      </c>
      <c r="T429" s="108" t="str">
        <f t="shared" si="602"/>
        <v/>
      </c>
      <c r="U429" s="108">
        <f t="shared" si="603"/>
        <v>7.4999999999999997E-3</v>
      </c>
      <c r="V429" s="6"/>
      <c r="W429" s="64" t="str">
        <f t="shared" si="605"/>
        <v/>
      </c>
      <c r="X429" s="109" t="str">
        <f t="shared" ref="X429" si="627">IF(+R429&gt;1,+W429,"")</f>
        <v/>
      </c>
      <c r="Y429" s="109" t="str">
        <f t="shared" ref="Y429:Y432" si="628">IF(+S429&gt;1,+W429,"")</f>
        <v/>
      </c>
      <c r="Z429" s="6"/>
      <c r="AA429" s="6"/>
      <c r="AB429" s="6"/>
    </row>
    <row r="430" spans="1:28" s="1" customFormat="1" ht="26.4" x14ac:dyDescent="0.25">
      <c r="A430" s="57" t="str">
        <f t="shared" si="593"/>
        <v>I</v>
      </c>
      <c r="B430" s="54" t="s">
        <v>831</v>
      </c>
      <c r="C430" s="4" t="s">
        <v>38</v>
      </c>
      <c r="D430" s="24" t="s">
        <v>42</v>
      </c>
      <c r="E430" s="28"/>
      <c r="F430" s="30"/>
      <c r="H430" s="67">
        <f t="shared" si="624"/>
        <v>0</v>
      </c>
      <c r="I430" s="67">
        <f t="shared" si="625"/>
        <v>0</v>
      </c>
      <c r="J430" s="67">
        <f t="shared" si="626"/>
        <v>0</v>
      </c>
      <c r="K430" s="6"/>
      <c r="L430" s="103" t="s">
        <v>9</v>
      </c>
      <c r="M430" s="65">
        <v>3</v>
      </c>
      <c r="N430" s="103">
        <f t="shared" si="611"/>
        <v>60</v>
      </c>
      <c r="O430" s="103">
        <v>0.15</v>
      </c>
      <c r="P430" s="108">
        <f t="shared" si="591"/>
        <v>7.4999999999999997E-3</v>
      </c>
      <c r="Q430" s="66"/>
      <c r="R430" s="65">
        <v>3</v>
      </c>
      <c r="S430" s="65">
        <v>3</v>
      </c>
      <c r="T430" s="108">
        <f t="shared" si="602"/>
        <v>7.4999999999999997E-3</v>
      </c>
      <c r="U430" s="108">
        <f t="shared" si="603"/>
        <v>7.4999999999999997E-3</v>
      </c>
      <c r="V430" s="6"/>
      <c r="W430" s="64" t="str">
        <f t="shared" si="605"/>
        <v/>
      </c>
      <c r="X430" s="109" t="str">
        <f t="shared" ref="X430" si="629">IF(+R430&gt;1,+W430,"")</f>
        <v/>
      </c>
      <c r="Y430" s="109" t="str">
        <f t="shared" si="628"/>
        <v/>
      </c>
      <c r="Z430" s="6"/>
      <c r="AA430" s="6"/>
      <c r="AB430" s="6"/>
    </row>
    <row r="431" spans="1:28" s="1" customFormat="1" x14ac:dyDescent="0.25">
      <c r="A431" s="57" t="str">
        <f t="shared" si="593"/>
        <v>I</v>
      </c>
      <c r="B431" s="54" t="s">
        <v>832</v>
      </c>
      <c r="C431" s="4" t="s">
        <v>833</v>
      </c>
      <c r="D431" s="24" t="s">
        <v>42</v>
      </c>
      <c r="E431" s="28"/>
      <c r="F431" s="30"/>
      <c r="H431" s="67">
        <f t="shared" si="624"/>
        <v>0</v>
      </c>
      <c r="I431" s="67">
        <f t="shared" si="625"/>
        <v>0</v>
      </c>
      <c r="J431" s="67">
        <f t="shared" si="626"/>
        <v>0</v>
      </c>
      <c r="K431" s="6"/>
      <c r="L431" s="103" t="s">
        <v>9</v>
      </c>
      <c r="M431" s="65">
        <v>3</v>
      </c>
      <c r="N431" s="103">
        <f t="shared" si="611"/>
        <v>60</v>
      </c>
      <c r="O431" s="103">
        <v>0.15</v>
      </c>
      <c r="P431" s="108">
        <f t="shared" si="591"/>
        <v>7.4999999999999997E-3</v>
      </c>
      <c r="Q431" s="66"/>
      <c r="R431" s="65">
        <v>3</v>
      </c>
      <c r="S431" s="65">
        <v>3</v>
      </c>
      <c r="T431" s="108">
        <f t="shared" si="602"/>
        <v>7.4999999999999997E-3</v>
      </c>
      <c r="U431" s="108">
        <f t="shared" si="603"/>
        <v>7.4999999999999997E-3</v>
      </c>
      <c r="V431" s="6"/>
      <c r="W431" s="64" t="str">
        <f t="shared" si="605"/>
        <v/>
      </c>
      <c r="X431" s="109" t="str">
        <f t="shared" ref="X431" si="630">IF(+R431&gt;1,+W431,"")</f>
        <v/>
      </c>
      <c r="Y431" s="109" t="str">
        <f t="shared" si="628"/>
        <v/>
      </c>
      <c r="Z431" s="6"/>
      <c r="AA431" s="6"/>
      <c r="AB431" s="6"/>
    </row>
    <row r="432" spans="1:28" s="1" customFormat="1" x14ac:dyDescent="0.25">
      <c r="A432" s="57" t="str">
        <f t="shared" si="593"/>
        <v>I</v>
      </c>
      <c r="B432" s="54" t="s">
        <v>834</v>
      </c>
      <c r="C432" s="4" t="s">
        <v>39</v>
      </c>
      <c r="D432" s="24" t="s">
        <v>42</v>
      </c>
      <c r="E432" s="28"/>
      <c r="F432" s="30"/>
      <c r="H432" s="67">
        <f t="shared" si="624"/>
        <v>0</v>
      </c>
      <c r="I432" s="67">
        <f t="shared" si="625"/>
        <v>0</v>
      </c>
      <c r="J432" s="67">
        <f t="shared" si="626"/>
        <v>0</v>
      </c>
      <c r="K432" s="6"/>
      <c r="L432" s="103" t="s">
        <v>9</v>
      </c>
      <c r="M432" s="65">
        <v>5</v>
      </c>
      <c r="N432" s="103">
        <f t="shared" si="611"/>
        <v>60</v>
      </c>
      <c r="O432" s="103">
        <v>0.15</v>
      </c>
      <c r="P432" s="108">
        <f t="shared" si="591"/>
        <v>1.2499999999999999E-2</v>
      </c>
      <c r="Q432" s="66"/>
      <c r="R432" s="65">
        <v>5</v>
      </c>
      <c r="S432" s="65">
        <v>5</v>
      </c>
      <c r="T432" s="108">
        <f t="shared" si="602"/>
        <v>1.2499999999999999E-2</v>
      </c>
      <c r="U432" s="108">
        <f t="shared" si="603"/>
        <v>1.2499999999999999E-2</v>
      </c>
      <c r="V432" s="6"/>
      <c r="W432" s="64" t="str">
        <f t="shared" si="605"/>
        <v/>
      </c>
      <c r="X432" s="109" t="str">
        <f t="shared" ref="X432" si="631">IF(+R432&gt;1,+W432,"")</f>
        <v/>
      </c>
      <c r="Y432" s="109" t="str">
        <f t="shared" si="628"/>
        <v/>
      </c>
      <c r="Z432" s="6"/>
      <c r="AA432" s="6"/>
      <c r="AB432" s="6"/>
    </row>
    <row r="433" spans="1:28" s="1" customFormat="1" ht="25.5" hidden="1" x14ac:dyDescent="0.2">
      <c r="A433" s="57" t="str">
        <f t="shared" si="593"/>
        <v>I</v>
      </c>
      <c r="B433" s="54" t="s">
        <v>835</v>
      </c>
      <c r="C433" s="4" t="s">
        <v>40</v>
      </c>
      <c r="D433" s="24" t="s">
        <v>41</v>
      </c>
      <c r="E433" s="29"/>
      <c r="F433" s="58"/>
      <c r="G433" s="95"/>
      <c r="K433" s="6"/>
      <c r="L433" s="103" t="s">
        <v>9</v>
      </c>
      <c r="M433" s="65" t="s">
        <v>842</v>
      </c>
      <c r="N433" s="103" t="str">
        <f t="shared" si="611"/>
        <v/>
      </c>
      <c r="O433" s="103">
        <v>0.15</v>
      </c>
      <c r="P433" s="108" t="str">
        <f t="shared" si="591"/>
        <v/>
      </c>
      <c r="Q433" s="66"/>
      <c r="R433" s="65">
        <v>0</v>
      </c>
      <c r="S433" s="65">
        <v>0</v>
      </c>
      <c r="T433" s="108" t="str">
        <f t="shared" si="602"/>
        <v/>
      </c>
      <c r="U433" s="108" t="str">
        <f t="shared" si="603"/>
        <v/>
      </c>
      <c r="V433" s="6"/>
      <c r="W433" s="64" t="str">
        <f t="shared" si="605"/>
        <v/>
      </c>
      <c r="X433" s="109" t="str">
        <f t="shared" ref="X433:Y433" si="632">IF(+R433&gt;1,+W433,"")</f>
        <v/>
      </c>
      <c r="Y433" s="109" t="str">
        <f t="shared" si="632"/>
        <v/>
      </c>
      <c r="Z433" s="6"/>
      <c r="AA433" s="6"/>
      <c r="AB433" s="6"/>
    </row>
    <row r="434" spans="1:28" s="7" customFormat="1" ht="38.25" hidden="1" x14ac:dyDescent="0.2">
      <c r="A434" s="57" t="str">
        <f t="shared" si="593"/>
        <v>I</v>
      </c>
      <c r="B434" s="54" t="s">
        <v>836</v>
      </c>
      <c r="C434" s="4" t="s">
        <v>837</v>
      </c>
      <c r="D434" s="24" t="s">
        <v>41</v>
      </c>
      <c r="E434" s="29"/>
      <c r="F434" s="58"/>
      <c r="G434" s="98"/>
      <c r="H434" s="1"/>
      <c r="I434" s="1"/>
      <c r="J434" s="1"/>
      <c r="K434" s="40"/>
      <c r="L434" s="103" t="s">
        <v>9</v>
      </c>
      <c r="M434" s="65" t="s">
        <v>842</v>
      </c>
      <c r="N434" s="103" t="str">
        <f t="shared" si="611"/>
        <v/>
      </c>
      <c r="O434" s="103">
        <v>0.15</v>
      </c>
      <c r="P434" s="108" t="str">
        <f t="shared" si="591"/>
        <v/>
      </c>
      <c r="Q434" s="66"/>
      <c r="R434" s="65">
        <v>0</v>
      </c>
      <c r="S434" s="65">
        <v>0</v>
      </c>
      <c r="T434" s="108" t="str">
        <f t="shared" si="602"/>
        <v/>
      </c>
      <c r="U434" s="108" t="str">
        <f t="shared" si="603"/>
        <v/>
      </c>
      <c r="V434" s="40"/>
      <c r="W434" s="64" t="str">
        <f t="shared" si="605"/>
        <v/>
      </c>
      <c r="X434" s="109" t="str">
        <f t="shared" ref="X434:Y434" si="633">IF(+R434&gt;1,+W434,"")</f>
        <v/>
      </c>
      <c r="Y434" s="109" t="str">
        <f t="shared" si="633"/>
        <v/>
      </c>
      <c r="Z434" s="40"/>
      <c r="AA434" s="40"/>
      <c r="AB434" s="40"/>
    </row>
    <row r="435" spans="1:28" s="1" customFormat="1" ht="25.5" hidden="1" x14ac:dyDescent="0.2">
      <c r="A435" s="57" t="str">
        <f t="shared" si="593"/>
        <v>I</v>
      </c>
      <c r="B435" s="54" t="s">
        <v>838</v>
      </c>
      <c r="C435" s="4" t="s">
        <v>839</v>
      </c>
      <c r="D435" s="24" t="s">
        <v>41</v>
      </c>
      <c r="E435" s="29"/>
      <c r="F435" s="58"/>
      <c r="G435" s="95"/>
      <c r="K435" s="6"/>
      <c r="L435" s="103" t="s">
        <v>9</v>
      </c>
      <c r="M435" s="65" t="s">
        <v>842</v>
      </c>
      <c r="N435" s="103" t="str">
        <f t="shared" si="611"/>
        <v/>
      </c>
      <c r="O435" s="103">
        <v>0.15</v>
      </c>
      <c r="P435" s="108" t="str">
        <f t="shared" si="591"/>
        <v/>
      </c>
      <c r="Q435" s="66"/>
      <c r="R435" s="65">
        <v>0</v>
      </c>
      <c r="S435" s="65">
        <v>0</v>
      </c>
      <c r="T435" s="108" t="str">
        <f t="shared" si="602"/>
        <v/>
      </c>
      <c r="U435" s="108" t="str">
        <f t="shared" si="603"/>
        <v/>
      </c>
      <c r="V435" s="6"/>
      <c r="W435" s="64" t="str">
        <f t="shared" si="605"/>
        <v/>
      </c>
      <c r="X435" s="109" t="str">
        <f t="shared" ref="X435:Y435" si="634">IF(+R435&gt;1,+W435,"")</f>
        <v/>
      </c>
      <c r="Y435" s="109" t="str">
        <f t="shared" si="634"/>
        <v/>
      </c>
      <c r="Z435" s="6"/>
      <c r="AA435" s="6"/>
      <c r="AB435" s="6"/>
    </row>
    <row r="436" spans="1:28" s="1" customFormat="1" ht="39.6" x14ac:dyDescent="0.25">
      <c r="A436" s="57" t="str">
        <f t="shared" si="593"/>
        <v>I</v>
      </c>
      <c r="B436" s="54" t="s">
        <v>840</v>
      </c>
      <c r="C436" s="4" t="s">
        <v>841</v>
      </c>
      <c r="D436" s="24" t="s">
        <v>42</v>
      </c>
      <c r="E436" s="28"/>
      <c r="F436" s="30"/>
      <c r="H436" s="67">
        <f>IF(+E436="Ska",1,0)</f>
        <v>0</v>
      </c>
      <c r="I436" s="67">
        <f>IF(+F436="Ja",1,0)</f>
        <v>0</v>
      </c>
      <c r="J436" s="67">
        <f t="shared" ref="J436" si="635">+H436-I436</f>
        <v>0</v>
      </c>
      <c r="K436" s="6"/>
      <c r="L436" s="103" t="s">
        <v>9</v>
      </c>
      <c r="M436" s="65">
        <v>5</v>
      </c>
      <c r="N436" s="103">
        <f t="shared" si="611"/>
        <v>60</v>
      </c>
      <c r="O436" s="103">
        <v>0.15</v>
      </c>
      <c r="P436" s="108">
        <f t="shared" si="591"/>
        <v>1.2499999999999999E-2</v>
      </c>
      <c r="Q436" s="105">
        <f>SUM(P355:P436)</f>
        <v>0.15000000000000005</v>
      </c>
      <c r="R436" s="65">
        <v>5</v>
      </c>
      <c r="S436" s="65">
        <v>5</v>
      </c>
      <c r="T436" s="108">
        <f t="shared" si="602"/>
        <v>1.2499999999999999E-2</v>
      </c>
      <c r="U436" s="108">
        <f t="shared" si="603"/>
        <v>1.2499999999999999E-2</v>
      </c>
      <c r="V436" s="6"/>
      <c r="W436" s="64" t="str">
        <f>IF(+E436="Ska",-P436,"")</f>
        <v/>
      </c>
      <c r="X436" s="109" t="str">
        <f t="shared" ref="X436" si="636">IF(+R436&gt;1,+W436,"")</f>
        <v/>
      </c>
      <c r="Y436" s="109" t="str">
        <f>IF(+S436&gt;1,+W436,"")</f>
        <v/>
      </c>
      <c r="Z436" s="6"/>
      <c r="AA436" s="6"/>
      <c r="AB436" s="6"/>
    </row>
    <row r="437" spans="1:28" x14ac:dyDescent="0.25">
      <c r="C437" s="41"/>
      <c r="D437" s="42"/>
      <c r="E437" s="56"/>
      <c r="F437" s="43"/>
      <c r="R437" s="62"/>
      <c r="S437" s="62"/>
      <c r="W437" s="1"/>
    </row>
    <row r="438" spans="1:28" x14ac:dyDescent="0.25">
      <c r="C438" s="44"/>
      <c r="D438" s="45"/>
      <c r="E438" s="45"/>
      <c r="F438" s="39"/>
      <c r="O438" s="71" t="s">
        <v>853</v>
      </c>
      <c r="P438" s="75">
        <f>SUM(P23:P436)</f>
        <v>0.99999999999999767</v>
      </c>
      <c r="Q438" s="76">
        <f>SUM(Q23:Q436)</f>
        <v>1</v>
      </c>
      <c r="R438" s="68"/>
      <c r="S438" s="77" t="s">
        <v>854</v>
      </c>
      <c r="T438" s="78">
        <f>SUM(T1:T436)</f>
        <v>0.92792209331682829</v>
      </c>
      <c r="U438" s="79">
        <f>SUM(U1:U436)</f>
        <v>0.97207792207791988</v>
      </c>
      <c r="W438" s="80">
        <f>SUM(W1:W436)</f>
        <v>0</v>
      </c>
      <c r="X438" s="81">
        <f>SUM(X1:X436)</f>
        <v>0</v>
      </c>
      <c r="Y438" s="81">
        <f>SUM(Y1:Y436)</f>
        <v>0</v>
      </c>
    </row>
    <row r="439" spans="1:28" x14ac:dyDescent="0.25">
      <c r="D439" s="19"/>
      <c r="E439" s="19"/>
      <c r="F439" s="9"/>
      <c r="K439" s="33"/>
      <c r="L439" s="33"/>
      <c r="M439" s="33"/>
      <c r="O439" s="72" t="s">
        <v>852</v>
      </c>
      <c r="P439" s="73"/>
      <c r="Q439" s="74"/>
      <c r="R439" s="63"/>
      <c r="S439" s="82" t="s">
        <v>861</v>
      </c>
      <c r="T439" s="69"/>
      <c r="U439" s="70"/>
      <c r="V439" s="33"/>
      <c r="W439" s="1" t="s">
        <v>856</v>
      </c>
      <c r="X439" s="3" t="s">
        <v>862</v>
      </c>
      <c r="Z439" s="33"/>
      <c r="AA439" s="33"/>
      <c r="AB439" s="33"/>
    </row>
    <row r="440" spans="1:28" x14ac:dyDescent="0.25">
      <c r="R440" s="62"/>
      <c r="S440" s="62"/>
      <c r="W440" s="1" t="s">
        <v>857</v>
      </c>
      <c r="X440" s="3" t="s">
        <v>860</v>
      </c>
    </row>
    <row r="441" spans="1:28" x14ac:dyDescent="0.25">
      <c r="W441" s="1"/>
    </row>
    <row r="442" spans="1:28" x14ac:dyDescent="0.25">
      <c r="W442" s="1"/>
    </row>
    <row r="443" spans="1:28" x14ac:dyDescent="0.25">
      <c r="W443" s="1"/>
    </row>
    <row r="444" spans="1:28" x14ac:dyDescent="0.25">
      <c r="W444" s="1"/>
    </row>
    <row r="445" spans="1:28" x14ac:dyDescent="0.25">
      <c r="W445" s="1"/>
    </row>
    <row r="446" spans="1:28" x14ac:dyDescent="0.25">
      <c r="W446" s="1"/>
    </row>
    <row r="447" spans="1:28" x14ac:dyDescent="0.25">
      <c r="W447" s="1"/>
    </row>
    <row r="448" spans="1:28" x14ac:dyDescent="0.25">
      <c r="R448" s="62"/>
      <c r="S448" s="62"/>
      <c r="W448" s="1"/>
    </row>
    <row r="449" spans="18:23" x14ac:dyDescent="0.25">
      <c r="R449" s="62"/>
      <c r="S449" s="62"/>
      <c r="T449" s="86"/>
      <c r="W449" s="1"/>
    </row>
    <row r="450" spans="18:23" x14ac:dyDescent="0.25">
      <c r="R450" s="62"/>
      <c r="S450" s="62"/>
      <c r="T450" s="86"/>
      <c r="W450" s="1"/>
    </row>
    <row r="451" spans="18:23" x14ac:dyDescent="0.25">
      <c r="R451" s="62"/>
      <c r="S451" s="62"/>
      <c r="W451" s="1"/>
    </row>
    <row r="452" spans="18:23" x14ac:dyDescent="0.25">
      <c r="R452" s="62"/>
      <c r="S452" s="62"/>
      <c r="W452" s="1"/>
    </row>
    <row r="453" spans="18:23" x14ac:dyDescent="0.25">
      <c r="R453" s="62"/>
      <c r="S453" s="62"/>
      <c r="W453" s="1"/>
    </row>
    <row r="454" spans="18:23" x14ac:dyDescent="0.25">
      <c r="R454" s="62"/>
      <c r="S454" s="62"/>
      <c r="W454" s="1"/>
    </row>
    <row r="455" spans="18:23" x14ac:dyDescent="0.25">
      <c r="R455" s="62"/>
      <c r="S455" s="62"/>
      <c r="W455" s="1"/>
    </row>
    <row r="456" spans="18:23" x14ac:dyDescent="0.25">
      <c r="R456" s="62"/>
      <c r="S456" s="62"/>
      <c r="W456" s="1"/>
    </row>
    <row r="457" spans="18:23" x14ac:dyDescent="0.25">
      <c r="R457" s="62"/>
      <c r="S457" s="62"/>
      <c r="W457" s="1"/>
    </row>
    <row r="458" spans="18:23" x14ac:dyDescent="0.25">
      <c r="R458" s="62"/>
      <c r="S458" s="62"/>
      <c r="W458" s="1"/>
    </row>
    <row r="459" spans="18:23" x14ac:dyDescent="0.25">
      <c r="R459" s="62"/>
      <c r="S459" s="62"/>
      <c r="W459" s="1"/>
    </row>
    <row r="460" spans="18:23" x14ac:dyDescent="0.25">
      <c r="R460" s="62"/>
      <c r="S460" s="62"/>
      <c r="W460" s="1"/>
    </row>
    <row r="461" spans="18:23" x14ac:dyDescent="0.25">
      <c r="R461" s="62"/>
      <c r="S461" s="62"/>
    </row>
    <row r="462" spans="18:23" x14ac:dyDescent="0.25">
      <c r="R462" s="62"/>
      <c r="S462" s="62"/>
    </row>
    <row r="463" spans="18:23" x14ac:dyDescent="0.25">
      <c r="R463" s="62"/>
      <c r="S463" s="62"/>
    </row>
    <row r="464" spans="18:23" x14ac:dyDescent="0.25">
      <c r="R464" s="62"/>
      <c r="S464" s="62"/>
    </row>
    <row r="465" spans="18:19" x14ac:dyDescent="0.25">
      <c r="R465" s="62"/>
      <c r="S465" s="62"/>
    </row>
    <row r="466" spans="18:19" x14ac:dyDescent="0.25">
      <c r="R466" s="62"/>
      <c r="S466" s="62"/>
    </row>
    <row r="467" spans="18:19" x14ac:dyDescent="0.25">
      <c r="R467" s="62"/>
      <c r="S467" s="62"/>
    </row>
    <row r="468" spans="18:19" x14ac:dyDescent="0.25">
      <c r="R468" s="62"/>
      <c r="S468" s="62"/>
    </row>
    <row r="469" spans="18:19" x14ac:dyDescent="0.25">
      <c r="R469" s="62"/>
      <c r="S469" s="62"/>
    </row>
    <row r="470" spans="18:19" x14ac:dyDescent="0.25">
      <c r="R470" s="62"/>
      <c r="S470" s="62"/>
    </row>
    <row r="471" spans="18:19" x14ac:dyDescent="0.25">
      <c r="R471" s="62"/>
      <c r="S471" s="62"/>
    </row>
    <row r="472" spans="18:19" x14ac:dyDescent="0.25">
      <c r="R472" s="62"/>
      <c r="S472" s="62"/>
    </row>
    <row r="473" spans="18:19" x14ac:dyDescent="0.25">
      <c r="R473" s="62"/>
      <c r="S473" s="62"/>
    </row>
    <row r="474" spans="18:19" x14ac:dyDescent="0.25">
      <c r="R474" s="62"/>
      <c r="S474" s="62"/>
    </row>
    <row r="475" spans="18:19" x14ac:dyDescent="0.25">
      <c r="R475" s="62"/>
      <c r="S475" s="62"/>
    </row>
    <row r="476" spans="18:19" x14ac:dyDescent="0.25">
      <c r="R476" s="62"/>
      <c r="S476" s="62"/>
    </row>
    <row r="477" spans="18:19" x14ac:dyDescent="0.25">
      <c r="R477" s="62"/>
      <c r="S477" s="62"/>
    </row>
    <row r="478" spans="18:19" x14ac:dyDescent="0.25">
      <c r="R478" s="62"/>
      <c r="S478" s="62"/>
    </row>
    <row r="479" spans="18:19" x14ac:dyDescent="0.25">
      <c r="R479" s="62"/>
      <c r="S479" s="62"/>
    </row>
    <row r="480" spans="18:19" x14ac:dyDescent="0.25">
      <c r="R480" s="62"/>
      <c r="S480" s="62"/>
    </row>
    <row r="481" spans="18:19" x14ac:dyDescent="0.25">
      <c r="R481" s="62"/>
      <c r="S481" s="62"/>
    </row>
    <row r="482" spans="18:19" x14ac:dyDescent="0.25">
      <c r="R482" s="62"/>
      <c r="S482" s="62"/>
    </row>
    <row r="483" spans="18:19" x14ac:dyDescent="0.25">
      <c r="R483" s="62"/>
      <c r="S483" s="62"/>
    </row>
    <row r="484" spans="18:19" x14ac:dyDescent="0.25">
      <c r="R484" s="62"/>
      <c r="S484" s="62"/>
    </row>
    <row r="485" spans="18:19" x14ac:dyDescent="0.25">
      <c r="R485" s="62"/>
      <c r="S485" s="62"/>
    </row>
    <row r="486" spans="18:19" x14ac:dyDescent="0.25">
      <c r="R486" s="62"/>
      <c r="S486" s="62"/>
    </row>
    <row r="487" spans="18:19" x14ac:dyDescent="0.25">
      <c r="R487" s="62"/>
      <c r="S487" s="62"/>
    </row>
    <row r="488" spans="18:19" x14ac:dyDescent="0.25">
      <c r="R488" s="62"/>
      <c r="S488" s="62"/>
    </row>
    <row r="489" spans="18:19" x14ac:dyDescent="0.25">
      <c r="R489" s="62"/>
      <c r="S489" s="62"/>
    </row>
    <row r="490" spans="18:19" x14ac:dyDescent="0.25">
      <c r="R490" s="62"/>
      <c r="S490" s="62"/>
    </row>
    <row r="491" spans="18:19" x14ac:dyDescent="0.25">
      <c r="R491" s="62"/>
      <c r="S491" s="62"/>
    </row>
    <row r="492" spans="18:19" x14ac:dyDescent="0.25">
      <c r="R492" s="62"/>
      <c r="S492" s="62"/>
    </row>
    <row r="493" spans="18:19" x14ac:dyDescent="0.25">
      <c r="R493" s="62"/>
      <c r="S493" s="62"/>
    </row>
    <row r="494" spans="18:19" x14ac:dyDescent="0.25">
      <c r="R494" s="62"/>
      <c r="S494" s="62"/>
    </row>
    <row r="495" spans="18:19" x14ac:dyDescent="0.25">
      <c r="R495" s="62"/>
      <c r="S495" s="62"/>
    </row>
    <row r="496" spans="18:19" x14ac:dyDescent="0.25">
      <c r="R496" s="62"/>
      <c r="S496" s="62"/>
    </row>
    <row r="497" spans="18:19" x14ac:dyDescent="0.25">
      <c r="R497" s="62"/>
      <c r="S497" s="62"/>
    </row>
    <row r="498" spans="18:19" x14ac:dyDescent="0.25">
      <c r="R498" s="62"/>
      <c r="S498" s="62"/>
    </row>
    <row r="499" spans="18:19" x14ac:dyDescent="0.25">
      <c r="R499" s="62"/>
      <c r="S499" s="62"/>
    </row>
    <row r="500" spans="18:19" x14ac:dyDescent="0.25">
      <c r="R500" s="62"/>
      <c r="S500" s="62"/>
    </row>
    <row r="501" spans="18:19" x14ac:dyDescent="0.25">
      <c r="R501" s="62"/>
      <c r="S501" s="62"/>
    </row>
    <row r="502" spans="18:19" x14ac:dyDescent="0.25">
      <c r="R502" s="62"/>
      <c r="S502" s="62"/>
    </row>
    <row r="503" spans="18:19" x14ac:dyDescent="0.25">
      <c r="R503" s="62"/>
      <c r="S503" s="62"/>
    </row>
    <row r="504" spans="18:19" x14ac:dyDescent="0.25">
      <c r="R504" s="62"/>
      <c r="S504" s="62"/>
    </row>
    <row r="505" spans="18:19" x14ac:dyDescent="0.25">
      <c r="R505" s="62"/>
      <c r="S505" s="62"/>
    </row>
    <row r="506" spans="18:19" x14ac:dyDescent="0.25">
      <c r="R506" s="62"/>
      <c r="S506" s="62"/>
    </row>
    <row r="507" spans="18:19" x14ac:dyDescent="0.25">
      <c r="R507" s="62"/>
      <c r="S507" s="62"/>
    </row>
    <row r="508" spans="18:19" x14ac:dyDescent="0.25">
      <c r="R508" s="62"/>
      <c r="S508" s="62"/>
    </row>
    <row r="509" spans="18:19" x14ac:dyDescent="0.25">
      <c r="R509" s="62"/>
      <c r="S509" s="62"/>
    </row>
    <row r="510" spans="18:19" x14ac:dyDescent="0.25">
      <c r="R510" s="62"/>
      <c r="S510" s="62"/>
    </row>
    <row r="511" spans="18:19" x14ac:dyDescent="0.25">
      <c r="R511" s="62"/>
      <c r="S511" s="62"/>
    </row>
    <row r="512" spans="18:19" x14ac:dyDescent="0.25">
      <c r="R512" s="62"/>
      <c r="S512" s="62"/>
    </row>
    <row r="513" spans="18:19" x14ac:dyDescent="0.25">
      <c r="R513" s="62"/>
      <c r="S513" s="62"/>
    </row>
    <row r="514" spans="18:19" x14ac:dyDescent="0.25">
      <c r="R514" s="62"/>
      <c r="S514" s="62"/>
    </row>
    <row r="515" spans="18:19" x14ac:dyDescent="0.25">
      <c r="R515" s="62"/>
      <c r="S515" s="62"/>
    </row>
    <row r="516" spans="18:19" x14ac:dyDescent="0.25">
      <c r="R516" s="62"/>
      <c r="S516" s="62"/>
    </row>
    <row r="517" spans="18:19" x14ac:dyDescent="0.25">
      <c r="R517" s="62"/>
      <c r="S517" s="62"/>
    </row>
    <row r="518" spans="18:19" x14ac:dyDescent="0.25">
      <c r="R518" s="62"/>
      <c r="S518" s="62"/>
    </row>
    <row r="519" spans="18:19" x14ac:dyDescent="0.25">
      <c r="R519" s="62"/>
      <c r="S519" s="62"/>
    </row>
    <row r="520" spans="18:19" x14ac:dyDescent="0.25">
      <c r="R520" s="62"/>
      <c r="S520" s="62"/>
    </row>
    <row r="521" spans="18:19" x14ac:dyDescent="0.25">
      <c r="R521" s="62"/>
      <c r="S521" s="62"/>
    </row>
    <row r="522" spans="18:19" x14ac:dyDescent="0.25">
      <c r="R522" s="62"/>
      <c r="S522" s="62"/>
    </row>
    <row r="523" spans="18:19" x14ac:dyDescent="0.25">
      <c r="R523" s="62"/>
      <c r="S523" s="62"/>
    </row>
    <row r="524" spans="18:19" x14ac:dyDescent="0.25">
      <c r="R524" s="62"/>
      <c r="S524" s="62"/>
    </row>
    <row r="525" spans="18:19" x14ac:dyDescent="0.25">
      <c r="R525" s="62"/>
      <c r="S525" s="62"/>
    </row>
    <row r="526" spans="18:19" x14ac:dyDescent="0.25">
      <c r="R526" s="62"/>
      <c r="S526" s="62"/>
    </row>
    <row r="527" spans="18:19" x14ac:dyDescent="0.25">
      <c r="R527" s="62"/>
      <c r="S527" s="62"/>
    </row>
    <row r="528" spans="18:19" x14ac:dyDescent="0.25">
      <c r="R528" s="62"/>
      <c r="S528" s="62"/>
    </row>
    <row r="529" spans="18:19" x14ac:dyDescent="0.25">
      <c r="R529" s="62"/>
      <c r="S529" s="62"/>
    </row>
    <row r="530" spans="18:19" x14ac:dyDescent="0.25">
      <c r="R530" s="62"/>
      <c r="S530" s="62"/>
    </row>
    <row r="531" spans="18:19" x14ac:dyDescent="0.25">
      <c r="R531" s="62"/>
      <c r="S531" s="62"/>
    </row>
    <row r="532" spans="18:19" x14ac:dyDescent="0.25">
      <c r="R532" s="62"/>
      <c r="S532" s="62"/>
    </row>
    <row r="533" spans="18:19" x14ac:dyDescent="0.25">
      <c r="R533" s="62"/>
      <c r="S533" s="62"/>
    </row>
    <row r="534" spans="18:19" x14ac:dyDescent="0.25">
      <c r="R534" s="62"/>
      <c r="S534" s="62"/>
    </row>
    <row r="535" spans="18:19" x14ac:dyDescent="0.25">
      <c r="R535" s="62"/>
      <c r="S535" s="62"/>
    </row>
    <row r="536" spans="18:19" x14ac:dyDescent="0.25">
      <c r="R536" s="62"/>
      <c r="S536" s="62"/>
    </row>
    <row r="537" spans="18:19" x14ac:dyDescent="0.25">
      <c r="R537" s="62"/>
      <c r="S537" s="62"/>
    </row>
    <row r="538" spans="18:19" x14ac:dyDescent="0.25">
      <c r="R538" s="62"/>
      <c r="S538" s="62"/>
    </row>
    <row r="539" spans="18:19" x14ac:dyDescent="0.25">
      <c r="R539" s="62"/>
      <c r="S539" s="62"/>
    </row>
    <row r="540" spans="18:19" x14ac:dyDescent="0.25">
      <c r="R540" s="62"/>
      <c r="S540" s="62"/>
    </row>
    <row r="541" spans="18:19" x14ac:dyDescent="0.25">
      <c r="R541" s="62"/>
      <c r="S541" s="62"/>
    </row>
    <row r="542" spans="18:19" x14ac:dyDescent="0.25">
      <c r="R542" s="62"/>
      <c r="S542" s="62"/>
    </row>
    <row r="543" spans="18:19" x14ac:dyDescent="0.25">
      <c r="R543" s="62"/>
      <c r="S543" s="62"/>
    </row>
    <row r="544" spans="18:19" x14ac:dyDescent="0.25">
      <c r="R544" s="62"/>
      <c r="S544" s="62"/>
    </row>
    <row r="545" spans="18:19" x14ac:dyDescent="0.25">
      <c r="R545" s="62"/>
      <c r="S545" s="62"/>
    </row>
    <row r="546" spans="18:19" x14ac:dyDescent="0.25">
      <c r="R546" s="62"/>
      <c r="S546" s="62"/>
    </row>
    <row r="547" spans="18:19" x14ac:dyDescent="0.25">
      <c r="R547" s="62"/>
      <c r="S547" s="62"/>
    </row>
    <row r="548" spans="18:19" x14ac:dyDescent="0.25">
      <c r="R548" s="62"/>
      <c r="S548" s="62"/>
    </row>
    <row r="549" spans="18:19" x14ac:dyDescent="0.25">
      <c r="R549" s="62"/>
      <c r="S549" s="62"/>
    </row>
    <row r="550" spans="18:19" x14ac:dyDescent="0.25">
      <c r="R550" s="62"/>
      <c r="S550" s="62"/>
    </row>
    <row r="551" spans="18:19" x14ac:dyDescent="0.25">
      <c r="R551" s="62"/>
      <c r="S551" s="62"/>
    </row>
    <row r="552" spans="18:19" x14ac:dyDescent="0.25">
      <c r="R552" s="62"/>
      <c r="S552" s="62"/>
    </row>
    <row r="553" spans="18:19" x14ac:dyDescent="0.25">
      <c r="R553" s="62"/>
      <c r="S553" s="62"/>
    </row>
    <row r="554" spans="18:19" x14ac:dyDescent="0.25">
      <c r="R554" s="62"/>
      <c r="S554" s="62"/>
    </row>
    <row r="555" spans="18:19" x14ac:dyDescent="0.25">
      <c r="R555" s="62"/>
      <c r="S555" s="62"/>
    </row>
    <row r="556" spans="18:19" x14ac:dyDescent="0.25">
      <c r="R556" s="62"/>
      <c r="S556" s="62"/>
    </row>
    <row r="557" spans="18:19" x14ac:dyDescent="0.25">
      <c r="R557" s="62"/>
      <c r="S557" s="62"/>
    </row>
    <row r="558" spans="18:19" x14ac:dyDescent="0.25">
      <c r="R558" s="62"/>
      <c r="S558" s="62"/>
    </row>
    <row r="559" spans="18:19" x14ac:dyDescent="0.25">
      <c r="R559" s="62"/>
      <c r="S559" s="62"/>
    </row>
    <row r="560" spans="18:19" x14ac:dyDescent="0.25">
      <c r="R560" s="62"/>
      <c r="S560" s="62"/>
    </row>
    <row r="561" spans="18:19" x14ac:dyDescent="0.25">
      <c r="R561" s="62"/>
      <c r="S561" s="62"/>
    </row>
    <row r="562" spans="18:19" x14ac:dyDescent="0.25">
      <c r="R562" s="62"/>
      <c r="S562" s="62"/>
    </row>
    <row r="563" spans="18:19" x14ac:dyDescent="0.25">
      <c r="R563" s="62"/>
      <c r="S563" s="62"/>
    </row>
    <row r="564" spans="18:19" x14ac:dyDescent="0.25">
      <c r="R564" s="62"/>
      <c r="S564" s="62"/>
    </row>
    <row r="565" spans="18:19" x14ac:dyDescent="0.25">
      <c r="R565" s="62"/>
      <c r="S565" s="62"/>
    </row>
  </sheetData>
  <sheetProtection sheet="1" objects="1" scenarios="1" selectLockedCells="1"/>
  <autoFilter ref="A22:F436">
    <filterColumn colId="3">
      <filters>
        <filter val="Bör"/>
      </filters>
    </filterColumn>
  </autoFilter>
  <mergeCells count="16">
    <mergeCell ref="H22:J22"/>
    <mergeCell ref="W20:Y20"/>
    <mergeCell ref="L20:U20"/>
    <mergeCell ref="B16:C19"/>
    <mergeCell ref="E12:F12"/>
    <mergeCell ref="B4:C4"/>
    <mergeCell ref="D4:F4"/>
    <mergeCell ref="D6:F6"/>
    <mergeCell ref="B7:C7"/>
    <mergeCell ref="D7:F7"/>
    <mergeCell ref="B11:C11"/>
    <mergeCell ref="E8:F8"/>
    <mergeCell ref="B9:C9"/>
    <mergeCell ref="D9:F9"/>
    <mergeCell ref="B10:C10"/>
    <mergeCell ref="D10:F10"/>
  </mergeCells>
  <conditionalFormatting sqref="G37:G38 F35:F36 F39:F41 G46 F45 G51 F47:F50 F52:F56 F61:F62 F71 F74 G83 F82 F84 G88:G90 F87 F91 F104 G115 F113:F114 G117 F116 F118:F119 G123 F122 F124:F127 F131 F137 G143 F142 G145 F144 G147:G148 F146 G152 F149:F151 G154 F153 F155 F158:F160 F163:F165 G174 F172:F173 G176:G184 F175 G191:G192 F185:F190 G194:G196 F193 G199:G200 F197:F198 G202:G207 F201 G209 F208 G211:G215 F210 G217:G218 F216 G220:G221 F219 G224:G225 F222:F223 G227 F226 G232:G234 F228:F231 G238 F235:F237 G240:G241 F239 G244 F242:F243 G251:G252 F245:F250 G254 F253 G257:G258 F255:F256 G261 F259:F260 G264:G265 F262:F263 G267:G272 F266 G274:G275 F273 G277 F276 G279:G281 F278 G283 F282 G285:G289 F284 G292:G293 F290:F291 G299:G302 F294:F298 G304:G306 F303 G308:G309 F307 G311:G312 F310 G315:G316 F313:F314 G318:G319 F317 G321:G323 F320 G326:G332 F324:F325 G334 F333 G337:G347 F335:F336 G349:G353 F348 G355:G370 F354 G372:G390 F371 G393:G396 F391:F392 G400:G409 F397:F399 G411:G418 F410 G420:G421 F419 G423 F422 G425 F424 G427:G428 F426 G433:G435 F429:F432 F436:F437 G33:G34 G42:G44 G57:G60 G63:G70 G72:G73 G75:G81 G85:G86 G92:G103 G105:G112 G120:G121 G128:G130 G132:G136 G138:G141 G156:G157 G161:G162 G166:G171 F30:F32 G23:G29">
    <cfRule type="expression" dxfId="4" priority="7">
      <formula>$E23&lt;&gt;""</formula>
    </cfRule>
  </conditionalFormatting>
  <conditionalFormatting sqref="E23 E30:E32 E35:E36 E39:E41 E45 E47:E50 E52:E56 E61:E62 E71 E74 E82 E84 E87 E91 E104 E113:E114 E116 E118:E119 E122 E124:E127 E131 E137 E142 E144 E146 E149:E151 E153 E155 E158:E160 E163:E165 E172:E173 E175 E185:E190 E193 E197:E198 E201 E208 E210 E216 E219 E222:E223 E226 E228:E231 E235:E237 E239 E242:E243 E245:E250 E253 E255:E256 E259:E260 E262:E263 E266 E273 E276 E278 E282 E284 E290:E291 E294:E298 E303 E307 E310 E313:E314 E317 E320 E324:E325 E333 E335:E336 E348 E354 E371 E391:E392 E397:E399 E410 E419 E422 E424 E426 E429:E432 E436:E437">
    <cfRule type="expression" dxfId="3" priority="13">
      <formula>COUNTIF($E$23:$E$437,"Ska")&gt;10</formula>
    </cfRule>
  </conditionalFormatting>
  <conditionalFormatting sqref="F23">
    <cfRule type="expression" dxfId="2" priority="3">
      <formula>COUNTIF($E$23:$E$437,"Ska")&gt;10</formula>
    </cfRule>
  </conditionalFormatting>
  <conditionalFormatting sqref="E433:E435 E427:E428 E425 E423 E420:E421 E411:E418 E400:E409 E393:E396 E372:E390 E355:E370 E349:E353 E337:E347 E334 E326:E332 E321:E323 E318:E319 E315:E316 E311:E312 E308:E309 E304:E306 E299:E302 E292:E293 E285:E289 E283 E279:E281 E277 E274:E275 E267:E272 E264:E265 E261 E257:E258 E254 E251:E252 E244 E240:E241 E238 E232:E234 E227 E224:E225 E220:E221 E217:E218 E211:E215 E209 E202:E207 E199:E200 E194:E196 E191:E192 E176:E184 E174 E166:E171 E161:E162 E156:E157 E154 E152 E147:E148 E145 E143 E138:E141 E132:E136 E128:E130 E123 E120:E121 E117 E115 E105:E112 E92:E103 E88:E90 E85:E86 E83 E75:E81 E72:E73 E63:E70 E57:E60 E51 E46 E42:E44 E37:E38 E33:E34 E24:E29">
    <cfRule type="expression" dxfId="1" priority="2">
      <formula>COUNTIF($E$23:$E$437,"Ska")&gt;10</formula>
    </cfRule>
  </conditionalFormatting>
  <conditionalFormatting sqref="F433:F435 F427:F428 F425 F423 F420:F421 F411:F418 F400:F409 F393:F396 F372:F390 F355:F370 F349:F353 F337:F347 F334 F326:F332 F321:F323 F318:F319 F315:F316 F311:F312 F308:F309 F304:F306 F299:F302 F292:F293 F285:F289 F283 F279:F281 F277 F274:F275 F267:F272 F264:F265 F261 F257:F258 F254 F251:F252 F244 F240:F241 F238 F232:F234 F227 F224:F225 F220:F221 F217:F218 F211:F215 F209 F202:F207 F199:F200 F194:F196 F191:F192 F176:F184 F174 F166:F171 F161:F162 F156:F157 F154 F152 F147:F148 F145 F143 F138:F141 F132:F136 F128:F130 F123 F120:F121 F117 F115 F105:F112 F92:F103 F88:F90 F85:F86 F83 F75:F81 F72:F73 F63:F70 F57:F60 F51 F46 F42:F44 F37:F38 F33:F34 F24:F29">
    <cfRule type="expression" dxfId="0" priority="1">
      <formula>COUNTIF($E$23:$E$437,"Ska")&gt;10</formula>
    </cfRule>
  </conditionalFormatting>
  <dataValidations count="4">
    <dataValidation type="list" allowBlank="1" showInputMessage="1" showErrorMessage="1" sqref="S336:S436 K33:K436 Z33:AB436 V33:V436 R33:R436 S33:S334 G23:G29 G433:G435 G33:G34 G37:G38 G42:G44 G46 G51 G57:G60 G63:G70 G72:G73 G75:G81 G83 G85:G86 G88:G90 G92:G103 G105:G112 G115 G117 G120:G121 G123 G128:G130 G132:G136 G138:G141 G143 G145 G147:G148 G152 G154 G156:G157 G161:G162 G166:G171 G174 G176:G184 G191:G192 G194:G196 G199:G200 G202:G207 G209 G211:G215 G217:G218 G220:G221 G224:G225 G227 G232:G234 G238 G240:G241 G244 G251:G252 G254 G257:G258 G261 G264:G265 G267:G272 G274:G275 G277 G279:G281 G283 G285:G289 G292:G293 G299:G302 G304:G306 G308:G309 G311:G312 G315:G316 G318:G319 G321:G323 G326:G332 G334 G337:G347 G349:G353 G355:G370 G372:G390 G393:G396 G400:G409 G411:G418 G420:G421 G423 G425 G427:G428 F23 F30:F436">
      <formula1>"Ja,Nej"</formula1>
    </dataValidation>
    <dataValidation type="list" allowBlank="1" showInputMessage="1" showErrorMessage="1" sqref="E23 E30:E436">
      <formula1>",Ska"</formula1>
    </dataValidation>
    <dataValidation type="list" allowBlank="1" showInputMessage="1" showErrorMessage="1" sqref="K28:K32 K24:K25 Z24:AB25 R28:S32 R24:S25 V24:V25 V28:V32 Z28:AB32">
      <formula1>"Ange,Ska,Bör"</formula1>
    </dataValidation>
    <dataValidation type="list" allowBlank="1" showInputMessage="1" showErrorMessage="1" sqref="D7:F7">
      <formula1>"Leverantör,CGI Sverige AB,Visma Enterprise AB"</formula1>
    </dataValidation>
  </dataValidations>
  <pageMargins left="0.70866141732283472" right="0.70866141732283472" top="0.74803149606299213" bottom="0.74803149606299213" header="0.31496062992125984" footer="0.31496062992125984"/>
  <pageSetup paperSize="9" scale="59" orientation="portrait" r:id="rId1"/>
  <headerFooter>
    <oddHeader>&amp;RSid &amp;P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2</vt:i4>
      </vt:variant>
      <vt:variant>
        <vt:lpstr>Namngivna områden</vt:lpstr>
      </vt:variant>
      <vt:variant>
        <vt:i4>3</vt:i4>
      </vt:variant>
    </vt:vector>
  </HeadingPairs>
  <TitlesOfParts>
    <vt:vector size="5" baseType="lpstr">
      <vt:lpstr>Krav</vt:lpstr>
      <vt:lpstr>Blad1</vt:lpstr>
      <vt:lpstr>Krav!Avroparen</vt:lpstr>
      <vt:lpstr>Krav!Leverantor</vt:lpstr>
      <vt:lpstr>Krav!Utskriftsområde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 Wilson</dc:creator>
  <cp:lastModifiedBy>AsFrodin</cp:lastModifiedBy>
  <cp:lastPrinted>2018-07-25T11:34:37Z</cp:lastPrinted>
  <dcterms:created xsi:type="dcterms:W3CDTF">2018-05-03T16:27:21Z</dcterms:created>
  <dcterms:modified xsi:type="dcterms:W3CDTF">2018-09-07T06:51:38Z</dcterms:modified>
</cp:coreProperties>
</file>