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500" windowWidth="18870" windowHeight="3135" tabRatio="734"/>
  </bookViews>
  <sheets>
    <sheet name="Värdeskåp &amp; Stöldskyddsskåp" sheetId="13" r:id="rId1"/>
  </sheets>
  <calcPr calcId="145621"/>
</workbook>
</file>

<file path=xl/calcChain.xml><?xml version="1.0" encoding="utf-8"?>
<calcChain xmlns="http://schemas.openxmlformats.org/spreadsheetml/2006/main">
  <c r="M27" i="13" l="1"/>
  <c r="M26" i="13"/>
  <c r="M23" i="13" l="1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</calcChain>
</file>

<file path=xl/sharedStrings.xml><?xml version="1.0" encoding="utf-8"?>
<sst xmlns="http://schemas.openxmlformats.org/spreadsheetml/2006/main" count="145" uniqueCount="71">
  <si>
    <t>Leverantörens artikelnummer</t>
  </si>
  <si>
    <t xml:space="preserve">Position </t>
  </si>
  <si>
    <t xml:space="preserve">Varans specifikation </t>
  </si>
  <si>
    <t>Klassificering av artikel (UNSPSC-kod)</t>
  </si>
  <si>
    <t>Värdeskåp</t>
  </si>
  <si>
    <t>Rymmer antal pärmar</t>
  </si>
  <si>
    <t>Volym (liter)</t>
  </si>
  <si>
    <t>Vikt (kg)</t>
  </si>
  <si>
    <t>Moms i % (Skattesats)</t>
  </si>
  <si>
    <t>Tillbehör</t>
  </si>
  <si>
    <t>Stöldskyddsskåp</t>
  </si>
  <si>
    <t>Valvdörr</t>
  </si>
  <si>
    <t>Valvrumsmodul</t>
  </si>
  <si>
    <t>Länk till produktblad med beskrivning av varan samt bild (url)</t>
  </si>
  <si>
    <t xml:space="preserve">Varans namn och beskrivning </t>
  </si>
  <si>
    <t>Mått (HxBxD i mm)</t>
  </si>
  <si>
    <t>Grade (Skyddsklass)</t>
  </si>
  <si>
    <t>Brandklass</t>
  </si>
  <si>
    <t>Styckpris SEK (inkl standardinredning och standardlås efter rabatt)</t>
  </si>
  <si>
    <t>I-40</t>
  </si>
  <si>
    <t>I-80</t>
  </si>
  <si>
    <t>II-40</t>
  </si>
  <si>
    <t>II-50</t>
  </si>
  <si>
    <t>II-900</t>
  </si>
  <si>
    <t>III-40</t>
  </si>
  <si>
    <t>III-50</t>
  </si>
  <si>
    <t>III-80</t>
  </si>
  <si>
    <t>II-80</t>
  </si>
  <si>
    <t>III-1800/2</t>
  </si>
  <si>
    <t>III-1800/3</t>
  </si>
  <si>
    <t>III-1500</t>
  </si>
  <si>
    <t>II-500</t>
  </si>
  <si>
    <t>III-1550/700</t>
  </si>
  <si>
    <t>III-780/700</t>
  </si>
  <si>
    <t>S2-320/60</t>
  </si>
  <si>
    <t>S2-670/60</t>
  </si>
  <si>
    <t>S2-1950L/60</t>
  </si>
  <si>
    <t>Prefabricerat valv</t>
  </si>
  <si>
    <t>Grade III</t>
  </si>
  <si>
    <t>Grade VII</t>
  </si>
  <si>
    <t>Utdragbar hängmappsram</t>
  </si>
  <si>
    <t>60 P</t>
  </si>
  <si>
    <t>Grade I</t>
  </si>
  <si>
    <t>Grade II</t>
  </si>
  <si>
    <t>Grade III, VI, VIII, X, XI</t>
  </si>
  <si>
    <t>Låsbart fack 155 mm</t>
  </si>
  <si>
    <t>558x535x531</t>
  </si>
  <si>
    <t>933x535x531</t>
  </si>
  <si>
    <t>633x535x531</t>
  </si>
  <si>
    <t>633x635x601</t>
  </si>
  <si>
    <t>1033x635x601</t>
  </si>
  <si>
    <t>945x860x670</t>
  </si>
  <si>
    <t>1715x860x670</t>
  </si>
  <si>
    <t>1623x635x601</t>
  </si>
  <si>
    <t>1985x890x810</t>
  </si>
  <si>
    <t>1985x1210x810</t>
  </si>
  <si>
    <t>345x480x460</t>
  </si>
  <si>
    <t>670x480x480</t>
  </si>
  <si>
    <t>1950x1250x585</t>
  </si>
  <si>
    <t>2000x900</t>
  </si>
  <si>
    <t>Enligt önskemål</t>
  </si>
  <si>
    <t>Offereras</t>
  </si>
  <si>
    <t>Anpassas efter skåp</t>
  </si>
  <si>
    <t>Värdeskåp-I-II-III.pdf</t>
  </si>
  <si>
    <t>S2-skåp</t>
  </si>
  <si>
    <t>S2-1950 och 1200 Skåp 60P.pdf</t>
  </si>
  <si>
    <t>Valvdörr III.pdf</t>
  </si>
  <si>
    <t>Valvdörr VII.pdf</t>
  </si>
  <si>
    <t>Prefabricerat valv I.pdf</t>
  </si>
  <si>
    <t>Prefabricerat valv.pdf</t>
  </si>
  <si>
    <t>Inredningsalternativ.pdf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</si>
</sst>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5" fillId="3" borderId="1" xfId="1" applyFill="1" applyBorder="1" applyAlignment="1">
      <alignment horizontal="center" vertical="top" wrapText="1"/>
    </xf>
    <xf numFmtId="0" fontId="5" fillId="3" borderId="1" xfId="1" applyFill="1" applyBorder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bursafe.com/wp-content/uploads/2017/09/Prefabricerat-valv-I.pdf" TargetMode="External"/><Relationship Id="rId3" Type="http://schemas.openxmlformats.org/officeDocument/2006/relationships/hyperlink" Target="http://www.robursafe.com/wp-content/uploads/Robur%20S2%20Sk&#229;p%20-%2060P.pdf" TargetMode="External"/><Relationship Id="rId7" Type="http://schemas.openxmlformats.org/officeDocument/2006/relationships/hyperlink" Target="http://www.robursafe.com/wp-content/uploads/Valvd&#246;rr%20VII,%20VIII-EX-CD,%20X-EX-CD,%20XI-EX-CD(1)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robursafe.com/wp-content/uploads/2017/01/V&#228;rdesk&#229;p-I-II-III.pdf" TargetMode="External"/><Relationship Id="rId1" Type="http://schemas.openxmlformats.org/officeDocument/2006/relationships/hyperlink" Target="http://www.robursafe.com/wp-content/uploads/2017/01/V&#228;rdesk&#229;p-I-II-III.pdf" TargetMode="External"/><Relationship Id="rId6" Type="http://schemas.openxmlformats.org/officeDocument/2006/relationships/hyperlink" Target="http://www.robursafe.com/wp-content/uploads/Valvd&#246;rr%20III%20&amp;%20V.pdf" TargetMode="External"/><Relationship Id="rId11" Type="http://schemas.openxmlformats.org/officeDocument/2006/relationships/hyperlink" Target="http://www.robursafe.com/wp-content/uploads/2017/10/Inredningsalternativ.pdf" TargetMode="External"/><Relationship Id="rId5" Type="http://schemas.openxmlformats.org/officeDocument/2006/relationships/hyperlink" Target="http://www.robursafe.com/wp-content/uploads/2017/09/Robur-S2-1950-och-1200-Sk&#229;p-60P.pdf" TargetMode="External"/><Relationship Id="rId10" Type="http://schemas.openxmlformats.org/officeDocument/2006/relationships/hyperlink" Target="http://www.robursafe.com/wp-content/uploads/2017/10/Inredningsalternativ.pdf" TargetMode="External"/><Relationship Id="rId4" Type="http://schemas.openxmlformats.org/officeDocument/2006/relationships/hyperlink" Target="http://www.robursafe.com/wp-content/uploads/Robur%20S2%20Sk&#229;p%20-%2060P.pdf" TargetMode="External"/><Relationship Id="rId9" Type="http://schemas.openxmlformats.org/officeDocument/2006/relationships/hyperlink" Target="http://www.robursafe.com/wp-content/uploads/Prefabricerat%20valv%20III,%20V,%20VI,%20VIII,%20X,%20XI(5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tabSelected="1" topLeftCell="A10" zoomScaleNormal="100" workbookViewId="0">
      <selection activeCell="N17" sqref="N17"/>
    </sheetView>
  </sheetViews>
  <sheetFormatPr defaultColWidth="9.140625" defaultRowHeight="13.5" x14ac:dyDescent="0.25"/>
  <cols>
    <col min="1" max="1" width="9.5703125" style="2" customWidth="1"/>
    <col min="2" max="2" width="19.140625" style="2" customWidth="1"/>
    <col min="3" max="3" width="18.85546875" style="2" customWidth="1"/>
    <col min="4" max="4" width="46.85546875" style="2" customWidth="1"/>
    <col min="5" max="7" width="20.42578125" style="2" customWidth="1"/>
    <col min="8" max="8" width="13.5703125" style="2" customWidth="1"/>
    <col min="9" max="11" width="14.42578125" style="2" hidden="1" customWidth="1"/>
    <col min="12" max="12" width="14.42578125" style="2" customWidth="1"/>
    <col min="13" max="13" width="17.85546875" style="2" customWidth="1"/>
    <col min="14" max="14" width="59.42578125" style="2" customWidth="1"/>
    <col min="15" max="16384" width="9.140625" style="2"/>
  </cols>
  <sheetData>
    <row r="3" spans="1:14" s="3" customFormat="1" ht="82.5" customHeight="1" x14ac:dyDescent="0.25">
      <c r="A3" s="6" t="s">
        <v>1</v>
      </c>
      <c r="B3" s="6" t="s">
        <v>2</v>
      </c>
      <c r="C3" s="7" t="s">
        <v>0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3</v>
      </c>
      <c r="I3" s="6" t="s">
        <v>6</v>
      </c>
      <c r="J3" s="6" t="s">
        <v>7</v>
      </c>
      <c r="K3" s="6" t="s">
        <v>5</v>
      </c>
      <c r="L3" s="6" t="s">
        <v>8</v>
      </c>
      <c r="M3" s="6" t="s">
        <v>18</v>
      </c>
      <c r="N3" s="6" t="s">
        <v>13</v>
      </c>
    </row>
    <row r="4" spans="1:14" s="4" customFormat="1" ht="26.25" customHeight="1" x14ac:dyDescent="0.25">
      <c r="A4" s="8">
        <v>1</v>
      </c>
      <c r="B4" s="9" t="s">
        <v>4</v>
      </c>
      <c r="C4" s="9">
        <v>716750</v>
      </c>
      <c r="D4" s="9" t="s">
        <v>19</v>
      </c>
      <c r="E4" s="9" t="s">
        <v>46</v>
      </c>
      <c r="F4" s="9" t="s">
        <v>42</v>
      </c>
      <c r="G4" s="9" t="s">
        <v>41</v>
      </c>
      <c r="H4" s="9">
        <v>46000000</v>
      </c>
      <c r="I4" s="11"/>
      <c r="J4" s="11"/>
      <c r="K4" s="11"/>
      <c r="L4" s="10">
        <v>0.25</v>
      </c>
      <c r="M4" s="9">
        <f>13750*0.5</f>
        <v>6875</v>
      </c>
      <c r="N4" s="13" t="s">
        <v>63</v>
      </c>
    </row>
    <row r="5" spans="1:14" s="4" customFormat="1" ht="26.25" customHeight="1" x14ac:dyDescent="0.25">
      <c r="A5" s="8">
        <v>2</v>
      </c>
      <c r="B5" s="9" t="s">
        <v>4</v>
      </c>
      <c r="C5" s="9">
        <v>716753</v>
      </c>
      <c r="D5" s="9" t="s">
        <v>20</v>
      </c>
      <c r="E5" s="9" t="s">
        <v>47</v>
      </c>
      <c r="F5" s="9" t="s">
        <v>42</v>
      </c>
      <c r="G5" s="9" t="s">
        <v>41</v>
      </c>
      <c r="H5" s="9">
        <v>46000000</v>
      </c>
      <c r="I5" s="11"/>
      <c r="J5" s="11"/>
      <c r="K5" s="11"/>
      <c r="L5" s="10">
        <v>0.25</v>
      </c>
      <c r="M5" s="9">
        <f>17710*0.5</f>
        <v>8855</v>
      </c>
      <c r="N5" s="13" t="s">
        <v>63</v>
      </c>
    </row>
    <row r="6" spans="1:14" s="4" customFormat="1" ht="26.25" customHeight="1" x14ac:dyDescent="0.25">
      <c r="A6" s="8">
        <v>3</v>
      </c>
      <c r="B6" s="9" t="s">
        <v>4</v>
      </c>
      <c r="C6" s="9">
        <v>716813</v>
      </c>
      <c r="D6" s="9" t="s">
        <v>21</v>
      </c>
      <c r="E6" s="9" t="s">
        <v>46</v>
      </c>
      <c r="F6" s="9" t="s">
        <v>43</v>
      </c>
      <c r="G6" s="9" t="s">
        <v>41</v>
      </c>
      <c r="H6" s="9">
        <v>46000000</v>
      </c>
      <c r="I6" s="11"/>
      <c r="J6" s="11"/>
      <c r="K6" s="11"/>
      <c r="L6" s="10">
        <v>0.25</v>
      </c>
      <c r="M6" s="9">
        <f>15070*0.5</f>
        <v>7535</v>
      </c>
      <c r="N6" s="13" t="s">
        <v>63</v>
      </c>
    </row>
    <row r="7" spans="1:14" s="4" customFormat="1" ht="26.25" customHeight="1" x14ac:dyDescent="0.25">
      <c r="A7" s="8">
        <v>4</v>
      </c>
      <c r="B7" s="9" t="s">
        <v>4</v>
      </c>
      <c r="C7" s="9">
        <v>716814</v>
      </c>
      <c r="D7" s="9" t="s">
        <v>22</v>
      </c>
      <c r="E7" s="9" t="s">
        <v>48</v>
      </c>
      <c r="F7" s="9" t="s">
        <v>43</v>
      </c>
      <c r="G7" s="9" t="s">
        <v>41</v>
      </c>
      <c r="H7" s="9">
        <v>46000000</v>
      </c>
      <c r="I7" s="11"/>
      <c r="J7" s="11"/>
      <c r="K7" s="11"/>
      <c r="L7" s="10">
        <v>0.25</v>
      </c>
      <c r="M7" s="9">
        <f>15840*0.5</f>
        <v>7920</v>
      </c>
      <c r="N7" s="13" t="s">
        <v>63</v>
      </c>
    </row>
    <row r="8" spans="1:14" s="4" customFormat="1" ht="26.25" customHeight="1" x14ac:dyDescent="0.25">
      <c r="A8" s="8">
        <v>5</v>
      </c>
      <c r="B8" s="9" t="s">
        <v>4</v>
      </c>
      <c r="C8" s="9">
        <v>716816</v>
      </c>
      <c r="D8" s="9" t="s">
        <v>31</v>
      </c>
      <c r="E8" s="9" t="s">
        <v>49</v>
      </c>
      <c r="F8" s="9" t="s">
        <v>43</v>
      </c>
      <c r="G8" s="9" t="s">
        <v>41</v>
      </c>
      <c r="H8" s="9">
        <v>46000000</v>
      </c>
      <c r="I8" s="11"/>
      <c r="J8" s="11"/>
      <c r="K8" s="11"/>
      <c r="L8" s="10">
        <v>0.25</v>
      </c>
      <c r="M8" s="9">
        <f>19360*0.5</f>
        <v>9680</v>
      </c>
      <c r="N8" s="13" t="s">
        <v>63</v>
      </c>
    </row>
    <row r="9" spans="1:14" s="4" customFormat="1" ht="26.25" customHeight="1" x14ac:dyDescent="0.25">
      <c r="A9" s="8">
        <v>6</v>
      </c>
      <c r="B9" s="9" t="s">
        <v>4</v>
      </c>
      <c r="C9" s="9">
        <v>716815</v>
      </c>
      <c r="D9" s="9" t="s">
        <v>27</v>
      </c>
      <c r="E9" s="9" t="s">
        <v>47</v>
      </c>
      <c r="F9" s="9" t="s">
        <v>43</v>
      </c>
      <c r="G9" s="9" t="s">
        <v>41</v>
      </c>
      <c r="H9" s="9">
        <v>46000000</v>
      </c>
      <c r="I9" s="11"/>
      <c r="J9" s="11"/>
      <c r="K9" s="11"/>
      <c r="L9" s="10">
        <v>0.25</v>
      </c>
      <c r="M9" s="9">
        <f>19470*0.5</f>
        <v>9735</v>
      </c>
      <c r="N9" s="13" t="s">
        <v>63</v>
      </c>
    </row>
    <row r="10" spans="1:14" s="4" customFormat="1" ht="26.25" customHeight="1" x14ac:dyDescent="0.25">
      <c r="A10" s="8">
        <v>7</v>
      </c>
      <c r="B10" s="9" t="s">
        <v>4</v>
      </c>
      <c r="C10" s="9">
        <v>716817</v>
      </c>
      <c r="D10" s="9" t="s">
        <v>23</v>
      </c>
      <c r="E10" s="9" t="s">
        <v>50</v>
      </c>
      <c r="F10" s="9" t="s">
        <v>43</v>
      </c>
      <c r="G10" s="9" t="s">
        <v>41</v>
      </c>
      <c r="H10" s="9">
        <v>46000000</v>
      </c>
      <c r="I10" s="11"/>
      <c r="J10" s="11"/>
      <c r="K10" s="11"/>
      <c r="L10" s="10">
        <v>0.25</v>
      </c>
      <c r="M10" s="9">
        <f>23100*0.5</f>
        <v>11550</v>
      </c>
      <c r="N10" s="13" t="s">
        <v>63</v>
      </c>
    </row>
    <row r="11" spans="1:14" s="5" customFormat="1" ht="26.25" customHeight="1" x14ac:dyDescent="0.25">
      <c r="A11" s="8">
        <v>8</v>
      </c>
      <c r="B11" s="9" t="s">
        <v>4</v>
      </c>
      <c r="C11" s="9">
        <v>716663</v>
      </c>
      <c r="D11" s="9" t="s">
        <v>24</v>
      </c>
      <c r="E11" s="9" t="s">
        <v>46</v>
      </c>
      <c r="F11" s="9" t="s">
        <v>38</v>
      </c>
      <c r="G11" s="9" t="s">
        <v>41</v>
      </c>
      <c r="H11" s="9">
        <v>46000000</v>
      </c>
      <c r="I11" s="11"/>
      <c r="J11" s="11"/>
      <c r="K11" s="11"/>
      <c r="L11" s="10">
        <v>0.25</v>
      </c>
      <c r="M11" s="9">
        <f>19470*0.5</f>
        <v>9735</v>
      </c>
      <c r="N11" s="13" t="s">
        <v>63</v>
      </c>
    </row>
    <row r="12" spans="1:14" s="4" customFormat="1" ht="26.25" customHeight="1" x14ac:dyDescent="0.25">
      <c r="A12" s="8">
        <v>9</v>
      </c>
      <c r="B12" s="9" t="s">
        <v>4</v>
      </c>
      <c r="C12" s="9">
        <v>716664</v>
      </c>
      <c r="D12" s="9" t="s">
        <v>25</v>
      </c>
      <c r="E12" s="9" t="s">
        <v>48</v>
      </c>
      <c r="F12" s="9" t="s">
        <v>38</v>
      </c>
      <c r="G12" s="9" t="s">
        <v>41</v>
      </c>
      <c r="H12" s="9">
        <v>46000000</v>
      </c>
      <c r="I12" s="11"/>
      <c r="J12" s="11"/>
      <c r="K12" s="11"/>
      <c r="L12" s="10">
        <v>0.25</v>
      </c>
      <c r="M12" s="9">
        <f>21450*0.5</f>
        <v>10725</v>
      </c>
      <c r="N12" s="13" t="s">
        <v>63</v>
      </c>
    </row>
    <row r="13" spans="1:14" s="4" customFormat="1" ht="26.25" customHeight="1" x14ac:dyDescent="0.25">
      <c r="A13" s="8">
        <v>10</v>
      </c>
      <c r="B13" s="9" t="s">
        <v>4</v>
      </c>
      <c r="C13" s="9">
        <v>716665</v>
      </c>
      <c r="D13" s="9" t="s">
        <v>26</v>
      </c>
      <c r="E13" s="9" t="s">
        <v>47</v>
      </c>
      <c r="F13" s="9" t="s">
        <v>38</v>
      </c>
      <c r="G13" s="9" t="s">
        <v>41</v>
      </c>
      <c r="H13" s="9">
        <v>46000000</v>
      </c>
      <c r="I13" s="11"/>
      <c r="J13" s="11"/>
      <c r="K13" s="11"/>
      <c r="L13" s="10">
        <v>0.25</v>
      </c>
      <c r="M13" s="9">
        <f>28820*0.5</f>
        <v>14410</v>
      </c>
      <c r="N13" s="13" t="s">
        <v>63</v>
      </c>
    </row>
    <row r="14" spans="1:14" s="4" customFormat="1" ht="26.25" customHeight="1" x14ac:dyDescent="0.25">
      <c r="A14" s="8">
        <v>11</v>
      </c>
      <c r="B14" s="9" t="s">
        <v>4</v>
      </c>
      <c r="C14" s="9">
        <v>716680</v>
      </c>
      <c r="D14" s="9" t="s">
        <v>33</v>
      </c>
      <c r="E14" s="9" t="s">
        <v>51</v>
      </c>
      <c r="F14" s="9" t="s">
        <v>38</v>
      </c>
      <c r="G14" s="9"/>
      <c r="H14" s="9">
        <v>46000000</v>
      </c>
      <c r="I14" s="11"/>
      <c r="J14" s="11"/>
      <c r="K14" s="11"/>
      <c r="L14" s="10">
        <v>0.25</v>
      </c>
      <c r="M14" s="9">
        <f>37620*0.5</f>
        <v>18810</v>
      </c>
      <c r="N14" s="13" t="s">
        <v>63</v>
      </c>
    </row>
    <row r="15" spans="1:14" s="4" customFormat="1" ht="26.25" customHeight="1" x14ac:dyDescent="0.25">
      <c r="A15" s="8">
        <v>12</v>
      </c>
      <c r="B15" s="9" t="s">
        <v>4</v>
      </c>
      <c r="C15" s="9">
        <v>716679</v>
      </c>
      <c r="D15" s="9" t="s">
        <v>32</v>
      </c>
      <c r="E15" s="9" t="s">
        <v>52</v>
      </c>
      <c r="F15" s="9" t="s">
        <v>38</v>
      </c>
      <c r="G15" s="9"/>
      <c r="H15" s="9">
        <v>46000000</v>
      </c>
      <c r="I15" s="11"/>
      <c r="J15" s="11"/>
      <c r="K15" s="11"/>
      <c r="L15" s="10">
        <v>0.25</v>
      </c>
      <c r="M15" s="9">
        <f>57420*0.5</f>
        <v>28710</v>
      </c>
      <c r="N15" s="13" t="s">
        <v>63</v>
      </c>
    </row>
    <row r="16" spans="1:14" s="4" customFormat="1" ht="26.25" customHeight="1" x14ac:dyDescent="0.25">
      <c r="A16" s="8">
        <v>13</v>
      </c>
      <c r="B16" s="9" t="s">
        <v>4</v>
      </c>
      <c r="C16" s="9">
        <v>716668</v>
      </c>
      <c r="D16" s="9" t="s">
        <v>30</v>
      </c>
      <c r="E16" s="9" t="s">
        <v>53</v>
      </c>
      <c r="F16" s="9" t="s">
        <v>38</v>
      </c>
      <c r="G16" s="9" t="s">
        <v>41</v>
      </c>
      <c r="H16" s="9">
        <v>46000000</v>
      </c>
      <c r="I16" s="11"/>
      <c r="J16" s="11"/>
      <c r="K16" s="11"/>
      <c r="L16" s="10">
        <v>0.25</v>
      </c>
      <c r="M16" s="9">
        <f>44220*0.5</f>
        <v>22110</v>
      </c>
      <c r="N16" s="13" t="s">
        <v>63</v>
      </c>
    </row>
    <row r="17" spans="1:14" s="4" customFormat="1" ht="26.25" customHeight="1" x14ac:dyDescent="0.25">
      <c r="A17" s="8">
        <v>14</v>
      </c>
      <c r="B17" s="9" t="s">
        <v>4</v>
      </c>
      <c r="C17" s="9">
        <v>716670</v>
      </c>
      <c r="D17" s="9" t="s">
        <v>28</v>
      </c>
      <c r="E17" s="9" t="s">
        <v>54</v>
      </c>
      <c r="F17" s="9" t="s">
        <v>38</v>
      </c>
      <c r="G17" s="9"/>
      <c r="H17" s="9">
        <v>46000000</v>
      </c>
      <c r="I17" s="11"/>
      <c r="J17" s="11"/>
      <c r="K17" s="11"/>
      <c r="L17" s="10">
        <v>0.25</v>
      </c>
      <c r="M17" s="9">
        <f>66770*0.5</f>
        <v>33385</v>
      </c>
      <c r="N17" s="13" t="s">
        <v>63</v>
      </c>
    </row>
    <row r="18" spans="1:14" s="4" customFormat="1" ht="26.25" customHeight="1" x14ac:dyDescent="0.25">
      <c r="A18" s="8">
        <v>15</v>
      </c>
      <c r="B18" s="9" t="s">
        <v>4</v>
      </c>
      <c r="C18" s="9">
        <v>716669</v>
      </c>
      <c r="D18" s="9" t="s">
        <v>29</v>
      </c>
      <c r="E18" s="9" t="s">
        <v>55</v>
      </c>
      <c r="F18" s="9" t="s">
        <v>38</v>
      </c>
      <c r="G18" s="9"/>
      <c r="H18" s="9">
        <v>46000000</v>
      </c>
      <c r="I18" s="11"/>
      <c r="J18" s="11"/>
      <c r="K18" s="11"/>
      <c r="L18" s="10">
        <v>0.25</v>
      </c>
      <c r="M18" s="9">
        <f>80080*0.5</f>
        <v>40040</v>
      </c>
      <c r="N18" s="13" t="s">
        <v>63</v>
      </c>
    </row>
    <row r="19" spans="1:14" s="4" customFormat="1" ht="26.25" customHeight="1" x14ac:dyDescent="0.25">
      <c r="A19" s="8">
        <v>16</v>
      </c>
      <c r="B19" s="9" t="s">
        <v>10</v>
      </c>
      <c r="C19" s="9">
        <v>680014</v>
      </c>
      <c r="D19" s="9" t="s">
        <v>34</v>
      </c>
      <c r="E19" s="9" t="s">
        <v>56</v>
      </c>
      <c r="F19" s="9"/>
      <c r="G19" s="9" t="s">
        <v>41</v>
      </c>
      <c r="H19" s="9">
        <v>46000000</v>
      </c>
      <c r="I19" s="11"/>
      <c r="J19" s="11"/>
      <c r="K19" s="11"/>
      <c r="L19" s="10">
        <v>0.25</v>
      </c>
      <c r="M19" s="9">
        <f>5720*0.5</f>
        <v>2860</v>
      </c>
      <c r="N19" s="13" t="s">
        <v>64</v>
      </c>
    </row>
    <row r="20" spans="1:14" s="4" customFormat="1" ht="26.25" customHeight="1" x14ac:dyDescent="0.25">
      <c r="A20" s="8">
        <v>17</v>
      </c>
      <c r="B20" s="9" t="s">
        <v>10</v>
      </c>
      <c r="C20" s="9">
        <v>680018</v>
      </c>
      <c r="D20" s="9" t="s">
        <v>35</v>
      </c>
      <c r="E20" s="9" t="s">
        <v>57</v>
      </c>
      <c r="F20" s="9"/>
      <c r="G20" s="9" t="s">
        <v>41</v>
      </c>
      <c r="H20" s="9">
        <v>46000000</v>
      </c>
      <c r="I20" s="11"/>
      <c r="J20" s="11"/>
      <c r="K20" s="11"/>
      <c r="L20" s="10">
        <v>0.25</v>
      </c>
      <c r="M20" s="9">
        <f>7777*0.5</f>
        <v>3888.5</v>
      </c>
      <c r="N20" s="13" t="s">
        <v>64</v>
      </c>
    </row>
    <row r="21" spans="1:14" s="4" customFormat="1" ht="26.25" customHeight="1" x14ac:dyDescent="0.25">
      <c r="A21" s="8">
        <v>19</v>
      </c>
      <c r="B21" s="9" t="s">
        <v>10</v>
      </c>
      <c r="C21" s="9">
        <v>690690</v>
      </c>
      <c r="D21" s="9" t="s">
        <v>36</v>
      </c>
      <c r="E21" s="9" t="s">
        <v>58</v>
      </c>
      <c r="F21" s="9"/>
      <c r="G21" s="9" t="s">
        <v>41</v>
      </c>
      <c r="H21" s="9">
        <v>46000000</v>
      </c>
      <c r="I21" s="11"/>
      <c r="J21" s="11"/>
      <c r="K21" s="11"/>
      <c r="L21" s="10">
        <v>0.25</v>
      </c>
      <c r="M21" s="9">
        <f>29700*0.5</f>
        <v>14850</v>
      </c>
      <c r="N21" s="13" t="s">
        <v>65</v>
      </c>
    </row>
    <row r="22" spans="1:14" s="4" customFormat="1" ht="26.25" customHeight="1" x14ac:dyDescent="0.25">
      <c r="A22" s="8">
        <v>21</v>
      </c>
      <c r="B22" s="9" t="s">
        <v>11</v>
      </c>
      <c r="C22" s="9">
        <v>619820</v>
      </c>
      <c r="D22" s="9" t="s">
        <v>38</v>
      </c>
      <c r="E22" s="9" t="s">
        <v>59</v>
      </c>
      <c r="F22" s="9" t="s">
        <v>38</v>
      </c>
      <c r="G22" s="9"/>
      <c r="H22" s="9">
        <v>46000000</v>
      </c>
      <c r="I22" s="11"/>
      <c r="J22" s="11"/>
      <c r="K22" s="11"/>
      <c r="L22" s="10">
        <v>0.25</v>
      </c>
      <c r="M22" s="9">
        <f>55000*0.5</f>
        <v>27500</v>
      </c>
      <c r="N22" s="13" t="s">
        <v>66</v>
      </c>
    </row>
    <row r="23" spans="1:14" s="4" customFormat="1" ht="26.25" customHeight="1" x14ac:dyDescent="0.25">
      <c r="A23" s="8">
        <v>22</v>
      </c>
      <c r="B23" s="9" t="s">
        <v>11</v>
      </c>
      <c r="C23" s="9">
        <v>619824</v>
      </c>
      <c r="D23" s="9" t="s">
        <v>39</v>
      </c>
      <c r="E23" s="9" t="s">
        <v>59</v>
      </c>
      <c r="F23" s="9" t="s">
        <v>39</v>
      </c>
      <c r="G23" s="9"/>
      <c r="H23" s="9">
        <v>46000000</v>
      </c>
      <c r="I23" s="11"/>
      <c r="J23" s="11"/>
      <c r="K23" s="11"/>
      <c r="L23" s="10">
        <v>0.25</v>
      </c>
      <c r="M23" s="9">
        <f>121000*0.5</f>
        <v>60500</v>
      </c>
      <c r="N23" s="12" t="s">
        <v>67</v>
      </c>
    </row>
    <row r="24" spans="1:14" s="4" customFormat="1" ht="26.25" customHeight="1" x14ac:dyDescent="0.25">
      <c r="A24" s="8">
        <v>23</v>
      </c>
      <c r="B24" s="9" t="s">
        <v>12</v>
      </c>
      <c r="C24" s="9">
        <v>915916</v>
      </c>
      <c r="D24" s="9" t="s">
        <v>37</v>
      </c>
      <c r="E24" s="9" t="s">
        <v>60</v>
      </c>
      <c r="F24" s="9" t="s">
        <v>42</v>
      </c>
      <c r="G24" s="9"/>
      <c r="H24" s="9">
        <v>46000000</v>
      </c>
      <c r="I24" s="11"/>
      <c r="J24" s="11"/>
      <c r="K24" s="11"/>
      <c r="L24" s="10">
        <v>0.25</v>
      </c>
      <c r="M24" s="9" t="s">
        <v>61</v>
      </c>
      <c r="N24" s="13" t="s">
        <v>68</v>
      </c>
    </row>
    <row r="25" spans="1:14" s="4" customFormat="1" ht="26.25" customHeight="1" x14ac:dyDescent="0.25">
      <c r="A25" s="8">
        <v>24</v>
      </c>
      <c r="B25" s="9" t="s">
        <v>12</v>
      </c>
      <c r="C25" s="9">
        <v>915917</v>
      </c>
      <c r="D25" s="9" t="s">
        <v>37</v>
      </c>
      <c r="E25" s="9" t="s">
        <v>60</v>
      </c>
      <c r="F25" s="9" t="s">
        <v>44</v>
      </c>
      <c r="G25" s="9"/>
      <c r="H25" s="9">
        <v>46000000</v>
      </c>
      <c r="I25" s="11"/>
      <c r="J25" s="11"/>
      <c r="K25" s="11"/>
      <c r="L25" s="10">
        <v>0.25</v>
      </c>
      <c r="M25" s="9" t="s">
        <v>61</v>
      </c>
      <c r="N25" s="13" t="s">
        <v>69</v>
      </c>
    </row>
    <row r="26" spans="1:14" s="4" customFormat="1" ht="26.25" customHeight="1" x14ac:dyDescent="0.25">
      <c r="A26" s="8">
        <v>26</v>
      </c>
      <c r="B26" s="9" t="s">
        <v>9</v>
      </c>
      <c r="C26" s="9">
        <v>712311</v>
      </c>
      <c r="D26" s="9" t="s">
        <v>40</v>
      </c>
      <c r="E26" s="9" t="s">
        <v>62</v>
      </c>
      <c r="F26" s="9"/>
      <c r="G26" s="9"/>
      <c r="H26" s="9">
        <v>46000000</v>
      </c>
      <c r="I26" s="11"/>
      <c r="J26" s="11"/>
      <c r="K26" s="11"/>
      <c r="L26" s="10">
        <v>0.25</v>
      </c>
      <c r="M26" s="9">
        <f>1410*0.5</f>
        <v>705</v>
      </c>
      <c r="N26" s="13" t="s">
        <v>70</v>
      </c>
    </row>
    <row r="27" spans="1:14" s="4" customFormat="1" ht="26.25" customHeight="1" x14ac:dyDescent="0.25">
      <c r="A27" s="8">
        <v>27</v>
      </c>
      <c r="B27" s="9" t="s">
        <v>9</v>
      </c>
      <c r="C27" s="9">
        <v>717460</v>
      </c>
      <c r="D27" s="9" t="s">
        <v>45</v>
      </c>
      <c r="E27" s="9" t="s">
        <v>62</v>
      </c>
      <c r="F27" s="9"/>
      <c r="G27" s="9"/>
      <c r="H27" s="9">
        <v>46000000</v>
      </c>
      <c r="I27" s="11"/>
      <c r="J27" s="11"/>
      <c r="K27" s="11"/>
      <c r="L27" s="10">
        <v>0.25</v>
      </c>
      <c r="M27" s="9">
        <f>1840*0.5</f>
        <v>920</v>
      </c>
      <c r="N27" s="13" t="s">
        <v>70</v>
      </c>
    </row>
    <row r="28" spans="1:14" ht="16.5" x14ac:dyDescent="0.3">
      <c r="A28" s="1"/>
    </row>
    <row r="29" spans="1:14" ht="16.5" x14ac:dyDescent="0.3">
      <c r="A29" s="1"/>
    </row>
    <row r="30" spans="1:14" ht="16.5" x14ac:dyDescent="0.3">
      <c r="A30" s="1"/>
    </row>
    <row r="31" spans="1:14" ht="16.5" x14ac:dyDescent="0.3">
      <c r="A31" s="1"/>
    </row>
    <row r="32" spans="1:14" ht="16.5" x14ac:dyDescent="0.3">
      <c r="A32" s="1"/>
    </row>
    <row r="33" spans="1:1" ht="16.5" x14ac:dyDescent="0.3">
      <c r="A33" s="1"/>
    </row>
    <row r="34" spans="1:1" ht="16.5" x14ac:dyDescent="0.3">
      <c r="A34" s="1"/>
    </row>
    <row r="35" spans="1:1" ht="16.5" x14ac:dyDescent="0.3">
      <c r="A35" s="1"/>
    </row>
    <row r="36" spans="1:1" ht="16.5" x14ac:dyDescent="0.3">
      <c r="A36" s="1"/>
    </row>
    <row r="37" spans="1:1" ht="16.5" x14ac:dyDescent="0.3">
      <c r="A37" s="1"/>
    </row>
    <row r="38" spans="1:1" ht="16.5" x14ac:dyDescent="0.3">
      <c r="A38" s="1"/>
    </row>
    <row r="39" spans="1:1" ht="16.5" x14ac:dyDescent="0.3">
      <c r="A39" s="1"/>
    </row>
    <row r="40" spans="1:1" ht="16.5" x14ac:dyDescent="0.3">
      <c r="A40" s="1"/>
    </row>
    <row r="41" spans="1:1" ht="16.5" x14ac:dyDescent="0.3">
      <c r="A41" s="1"/>
    </row>
    <row r="42" spans="1:1" ht="16.5" x14ac:dyDescent="0.3">
      <c r="A42" s="1"/>
    </row>
    <row r="43" spans="1:1" ht="16.5" x14ac:dyDescent="0.3">
      <c r="A43" s="1"/>
    </row>
    <row r="44" spans="1:1" ht="16.5" x14ac:dyDescent="0.3">
      <c r="A44" s="1"/>
    </row>
    <row r="45" spans="1:1" ht="16.5" x14ac:dyDescent="0.3">
      <c r="A45" s="1"/>
    </row>
    <row r="46" spans="1:1" ht="16.5" x14ac:dyDescent="0.3">
      <c r="A46" s="1"/>
    </row>
    <row r="47" spans="1:1" ht="16.5" x14ac:dyDescent="0.3">
      <c r="A47" s="1"/>
    </row>
    <row r="48" spans="1:1" ht="16.5" x14ac:dyDescent="0.3">
      <c r="A48" s="1"/>
    </row>
    <row r="49" spans="1:1" ht="16.5" x14ac:dyDescent="0.3">
      <c r="A49" s="1"/>
    </row>
    <row r="50" spans="1:1" ht="16.5" x14ac:dyDescent="0.3">
      <c r="A50" s="1"/>
    </row>
    <row r="51" spans="1:1" ht="16.5" x14ac:dyDescent="0.3">
      <c r="A51" s="1"/>
    </row>
    <row r="52" spans="1:1" ht="16.5" x14ac:dyDescent="0.3">
      <c r="A52" s="1"/>
    </row>
    <row r="53" spans="1:1" ht="16.5" x14ac:dyDescent="0.3">
      <c r="A53" s="1"/>
    </row>
    <row r="54" spans="1:1" ht="16.5" x14ac:dyDescent="0.3">
      <c r="A54" s="1"/>
    </row>
    <row r="55" spans="1:1" ht="16.5" x14ac:dyDescent="0.3">
      <c r="A55" s="1"/>
    </row>
    <row r="56" spans="1:1" ht="16.5" x14ac:dyDescent="0.3">
      <c r="A56" s="1"/>
    </row>
    <row r="57" spans="1:1" ht="16.5" x14ac:dyDescent="0.3">
      <c r="A57" s="1"/>
    </row>
    <row r="58" spans="1:1" ht="16.5" x14ac:dyDescent="0.3">
      <c r="A58" s="1"/>
    </row>
    <row r="59" spans="1:1" ht="16.5" x14ac:dyDescent="0.3">
      <c r="A59" s="1"/>
    </row>
    <row r="60" spans="1:1" ht="16.5" x14ac:dyDescent="0.3">
      <c r="A60" s="1"/>
    </row>
    <row r="61" spans="1:1" ht="16.5" x14ac:dyDescent="0.3">
      <c r="A61" s="1"/>
    </row>
    <row r="62" spans="1:1" ht="16.5" x14ac:dyDescent="0.3">
      <c r="A62" s="1"/>
    </row>
    <row r="63" spans="1:1" ht="16.5" x14ac:dyDescent="0.3">
      <c r="A63" s="1"/>
    </row>
    <row r="64" spans="1:1" ht="16.5" x14ac:dyDescent="0.3">
      <c r="A64" s="1"/>
    </row>
    <row r="65" spans="1:1" ht="16.5" x14ac:dyDescent="0.3">
      <c r="A65" s="1"/>
    </row>
    <row r="66" spans="1:1" ht="16.5" x14ac:dyDescent="0.3">
      <c r="A66" s="1"/>
    </row>
    <row r="67" spans="1:1" ht="16.5" x14ac:dyDescent="0.3">
      <c r="A67" s="1"/>
    </row>
    <row r="68" spans="1:1" ht="16.5" x14ac:dyDescent="0.3">
      <c r="A68" s="1"/>
    </row>
    <row r="69" spans="1:1" ht="16.5" x14ac:dyDescent="0.3">
      <c r="A69" s="1"/>
    </row>
    <row r="70" spans="1:1" ht="16.5" x14ac:dyDescent="0.3">
      <c r="A70" s="1"/>
    </row>
    <row r="71" spans="1:1" ht="16.5" x14ac:dyDescent="0.3">
      <c r="A71" s="1"/>
    </row>
    <row r="72" spans="1:1" ht="16.5" x14ac:dyDescent="0.3">
      <c r="A72" s="1"/>
    </row>
    <row r="73" spans="1:1" ht="16.5" x14ac:dyDescent="0.3">
      <c r="A73" s="1"/>
    </row>
    <row r="74" spans="1:1" ht="16.5" x14ac:dyDescent="0.3">
      <c r="A74" s="1"/>
    </row>
    <row r="75" spans="1:1" ht="16.5" x14ac:dyDescent="0.3">
      <c r="A75" s="1"/>
    </row>
    <row r="76" spans="1:1" ht="16.5" x14ac:dyDescent="0.3">
      <c r="A76" s="1"/>
    </row>
    <row r="77" spans="1:1" ht="16.5" x14ac:dyDescent="0.3">
      <c r="A77" s="1"/>
    </row>
    <row r="78" spans="1:1" ht="16.5" x14ac:dyDescent="0.3">
      <c r="A78" s="1"/>
    </row>
    <row r="79" spans="1:1" ht="16.5" x14ac:dyDescent="0.3">
      <c r="A79" s="1"/>
    </row>
    <row r="80" spans="1:1" ht="16.5" x14ac:dyDescent="0.3">
      <c r="A80" s="1"/>
    </row>
    <row r="81" spans="1:1" ht="16.5" x14ac:dyDescent="0.3">
      <c r="A81" s="1"/>
    </row>
    <row r="82" spans="1:1" ht="16.5" x14ac:dyDescent="0.3">
      <c r="A82" s="1"/>
    </row>
    <row r="83" spans="1:1" ht="16.5" x14ac:dyDescent="0.3">
      <c r="A83" s="1"/>
    </row>
    <row r="84" spans="1:1" ht="16.5" x14ac:dyDescent="0.3">
      <c r="A84" s="1"/>
    </row>
    <row r="85" spans="1:1" ht="16.5" x14ac:dyDescent="0.3">
      <c r="A85" s="1"/>
    </row>
    <row r="86" spans="1:1" ht="16.5" x14ac:dyDescent="0.3">
      <c r="A86" s="1"/>
    </row>
    <row r="87" spans="1:1" ht="16.5" x14ac:dyDescent="0.3">
      <c r="A87" s="1"/>
    </row>
    <row r="88" spans="1:1" ht="16.5" x14ac:dyDescent="0.3">
      <c r="A88" s="1"/>
    </row>
    <row r="89" spans="1:1" ht="16.5" x14ac:dyDescent="0.3">
      <c r="A89" s="1"/>
    </row>
    <row r="90" spans="1:1" ht="16.5" x14ac:dyDescent="0.3">
      <c r="A90" s="1"/>
    </row>
  </sheetData>
  <hyperlinks>
    <hyperlink ref="N4" r:id="rId1"/>
    <hyperlink ref="N5:N18" r:id="rId2" display="Värdeskåp-I-II-III.pdf"/>
    <hyperlink ref="N19" r:id="rId3"/>
    <hyperlink ref="N20" r:id="rId4"/>
    <hyperlink ref="N21" r:id="rId5"/>
    <hyperlink ref="N22" r:id="rId6"/>
    <hyperlink ref="N23" r:id="rId7"/>
    <hyperlink ref="N24" r:id="rId8"/>
    <hyperlink ref="N25" r:id="rId9"/>
    <hyperlink ref="N26" r:id="rId10"/>
    <hyperlink ref="N27" r:id="rId11"/>
  </hyperlinks>
  <pageMargins left="0.23622047244094491" right="0.23622047244094491" top="0.74803149606299213" bottom="0.74803149606299213" header="0.31496062992125984" footer="0.31496062992125984"/>
  <pageSetup paperSize="8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Värdeskåp &amp; Stöldskyddsskåp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KJSkiver</cp:lastModifiedBy>
  <cp:lastPrinted>2017-02-27T08:27:54Z</cp:lastPrinted>
  <dcterms:created xsi:type="dcterms:W3CDTF">2011-10-03T10:54:33Z</dcterms:created>
  <dcterms:modified xsi:type="dcterms:W3CDTF">2017-10-03T13:56:11Z</dcterms:modified>
</cp:coreProperties>
</file>