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Säkerhetsteknik 2021\3 Förvaltning\1 Avropa.se\Konsulttjänster\"/>
    </mc:Choice>
  </mc:AlternateContent>
  <xr:revisionPtr revIDLastSave="0" documentId="13_ncr:1_{087AAD49-E624-434F-9884-0883B0D47CD7}" xr6:coauthVersionLast="47" xr6:coauthVersionMax="47" xr10:uidLastSave="{00000000-0000-0000-0000-000000000000}"/>
  <bookViews>
    <workbookView xWindow="-120" yWindow="-120" windowWidth="51840" windowHeight="21120" xr2:uid="{00000000-000D-0000-FFFF-FFFF00000000}"/>
  </bookViews>
  <sheets>
    <sheet name="Uträkningsmall Konsulttjänster" sheetId="1" r:id="rId1"/>
    <sheet name="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 l="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E34" i="1"/>
  <c r="E33" i="1"/>
  <c r="E32" i="1"/>
  <c r="E21" i="1"/>
  <c r="E22" i="1"/>
  <c r="E23" i="1"/>
  <c r="E24" i="1"/>
  <c r="E25" i="1"/>
  <c r="E26" i="1"/>
  <c r="E27" i="1"/>
  <c r="E28" i="1"/>
  <c r="E29" i="1"/>
  <c r="E30" i="1"/>
  <c r="E31" i="1"/>
  <c r="E20" i="1"/>
  <c r="E19" i="1"/>
  <c r="E18" i="1"/>
  <c r="E17" i="1"/>
  <c r="E16" i="1"/>
  <c r="E15" i="1"/>
  <c r="E14" i="1"/>
  <c r="E6" i="1"/>
  <c r="E7" i="1"/>
  <c r="E8" i="1"/>
  <c r="E9" i="1"/>
  <c r="E10" i="1"/>
  <c r="E11" i="1"/>
  <c r="E12" i="1"/>
  <c r="E13" i="1"/>
  <c r="E5" i="1"/>
  <c r="E4" i="1"/>
  <c r="G34" i="1"/>
  <c r="G33" i="1"/>
  <c r="G32" i="1"/>
  <c r="G31" i="1"/>
  <c r="G26" i="1"/>
  <c r="G27" i="1"/>
  <c r="G28" i="1"/>
  <c r="G29" i="1"/>
  <c r="G30" i="1"/>
  <c r="G25" i="1"/>
  <c r="G24" i="1"/>
  <c r="G21" i="1"/>
  <c r="G22" i="1"/>
  <c r="G23" i="1"/>
  <c r="G20" i="1"/>
  <c r="G19" i="1"/>
  <c r="G18" i="1"/>
  <c r="G17" i="1"/>
  <c r="G16" i="1"/>
  <c r="G15" i="1"/>
  <c r="G14" i="1"/>
  <c r="G6" i="1"/>
  <c r="G7" i="1"/>
  <c r="G8" i="1"/>
  <c r="G9" i="1"/>
  <c r="G10" i="1"/>
  <c r="G11" i="1"/>
  <c r="G12" i="1"/>
  <c r="G13" i="1"/>
  <c r="G5" i="1"/>
  <c r="G4" i="1"/>
  <c r="I34" i="1"/>
  <c r="I21" i="1"/>
  <c r="I22" i="1"/>
  <c r="I23" i="1"/>
  <c r="I24" i="1"/>
  <c r="I25" i="1"/>
  <c r="I26" i="1"/>
  <c r="I27" i="1"/>
  <c r="I28" i="1"/>
  <c r="I29" i="1"/>
  <c r="I30" i="1"/>
  <c r="I31" i="1"/>
  <c r="I32" i="1"/>
  <c r="I33" i="1"/>
  <c r="I20" i="1"/>
  <c r="I9" i="1"/>
  <c r="I10" i="1"/>
  <c r="I11" i="1"/>
  <c r="I12" i="1"/>
  <c r="I13" i="1"/>
  <c r="I14" i="1"/>
  <c r="I15" i="1"/>
  <c r="I16" i="1"/>
  <c r="I17" i="1"/>
  <c r="I18" i="1"/>
  <c r="I19" i="1"/>
  <c r="I8" i="1"/>
  <c r="I7" i="1"/>
  <c r="I6" i="1"/>
  <c r="I5" i="1"/>
  <c r="I4" i="1"/>
  <c r="D5" i="1" l="1"/>
  <c r="J33" i="1"/>
  <c r="J34" i="1"/>
  <c r="H33" i="1"/>
  <c r="H34" i="1"/>
  <c r="F33" i="1"/>
  <c r="F34" i="1"/>
  <c r="D33" i="1"/>
  <c r="D3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4" i="1"/>
  <c r="D6" i="1"/>
  <c r="D7" i="1"/>
  <c r="D8" i="1"/>
  <c r="D9" i="1"/>
  <c r="D10" i="1"/>
  <c r="D11" i="1"/>
  <c r="D12" i="1"/>
  <c r="D13" i="1"/>
  <c r="D14" i="1"/>
  <c r="D15" i="1"/>
  <c r="D16" i="1"/>
  <c r="D17" i="1"/>
  <c r="D18" i="1"/>
  <c r="D19" i="1"/>
  <c r="D20" i="1"/>
  <c r="D21" i="1"/>
  <c r="D22" i="1"/>
  <c r="D23" i="1"/>
  <c r="D24" i="1"/>
  <c r="D25" i="1"/>
  <c r="D26" i="1"/>
  <c r="D27" i="1"/>
  <c r="D28" i="1"/>
  <c r="D29" i="1"/>
  <c r="D30" i="1"/>
  <c r="D31" i="1"/>
  <c r="D32" i="1"/>
  <c r="D4" i="1"/>
  <c r="E37" i="1" l="1"/>
  <c r="I37" i="1"/>
  <c r="C37" i="1"/>
  <c r="G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Arthur Mazur</author>
  </authors>
  <commentList>
    <comment ref="K2" authorId="0" shapeId="0" xr:uid="{AD75300C-5E22-4DD0-BB3D-92ACA086FBA9}">
      <text>
        <r>
          <rPr>
            <sz val="9"/>
            <color indexed="81"/>
            <rFont val="Tahoma"/>
            <charset val="1"/>
          </rPr>
          <t xml:space="preserve">Prisökning med 5,31% för år 2024
Faktorprisindex för konsulttjänster, K21 för mars 2023 är 107,3. 
Faktorprisindex för konsulttjänster, K21 för mars 2024 är 113,0
(113,0-107,3)/107,3*100=5,31%
</t>
        </r>
      </text>
    </comment>
    <comment ref="L2" authorId="0" shapeId="0" xr:uid="{27DE56CB-EFFF-4AC3-9786-0FC849EEB660}">
      <text>
        <r>
          <rPr>
            <sz val="9"/>
            <color indexed="81"/>
            <rFont val="Tahoma"/>
            <charset val="1"/>
          </rPr>
          <t>Prisökning med 2,3% för år 2025
Faktorprisindex för konsulttjänster, K21 för mars 2023 är 107,3 
Faktorprisindex för konsulttjänster, K21 för mars 2024 är 113,0
Faktorprisindex för konsulttjänster, K21 för mars 2025 är 115,6
(115,6-113,0)/ 113,0*100=2,3%</t>
        </r>
      </text>
    </comment>
  </commentList>
</comments>
</file>

<file path=xl/sharedStrings.xml><?xml version="1.0" encoding="utf-8"?>
<sst xmlns="http://schemas.openxmlformats.org/spreadsheetml/2006/main" count="55" uniqueCount="46">
  <si>
    <t>Konsulttjänst</t>
  </si>
  <si>
    <t>Uppskattat antal timmar</t>
  </si>
  <si>
    <t>Strategiskt säkerhetsarbete</t>
  </si>
  <si>
    <t>Pris per tjänst</t>
  </si>
  <si>
    <t>Ange uppskattat antal timmar för respektive tjänst som omfattas av Avropet</t>
  </si>
  <si>
    <t>Team TSP Aktiebolag</t>
  </si>
  <si>
    <t>WSP Sverige AB</t>
  </si>
  <si>
    <t>ÅF-Infrastructure AB</t>
  </si>
  <si>
    <t>SWECO Sverige AB</t>
  </si>
  <si>
    <t>Riskanalys och riskhantering</t>
  </si>
  <si>
    <t>Projektering, Brandlarmsystem</t>
  </si>
  <si>
    <t>Projektering, Brandskydd inklusive fasta släcksystem</t>
  </si>
  <si>
    <t>Projektering, Inbrottslarmssystem inklusive överfallslarm</t>
  </si>
  <si>
    <t>Projektering, Inpasseringsspärrar/entrégrindar</t>
  </si>
  <si>
    <t>Projektering, Integrerade systemlösningar inklusive överordnat system</t>
  </si>
  <si>
    <t>Projeketering, Kamerabevakningssystem</t>
  </si>
  <si>
    <t>Projektering, Lås och låssystem</t>
  </si>
  <si>
    <t>Projektering, Mekaniskt inbrottsskydd</t>
  </si>
  <si>
    <t>Projektering, Passerkontrollsystem inklusive kodbärare och porttelefon</t>
  </si>
  <si>
    <t>Projektering, Personliga larm (mobila överfallslarm och personlarm)</t>
  </si>
  <si>
    <t>Projektering, Fjärrstyrning med hjälp av kamerateknik</t>
  </si>
  <si>
    <t>Projektering, Utrymningslarm inklusive UTM</t>
  </si>
  <si>
    <t>Projektering, Överfallslarm (enskilda fasta överfallsarm)</t>
  </si>
  <si>
    <t>Projektering, Övriga säkerhetssystem</t>
  </si>
  <si>
    <t>Teknisk konsultation vid utformning av avropsförfrågan och utvärdering av anbud</t>
  </si>
  <si>
    <t>Besiktning, Brandlarmsystem</t>
  </si>
  <si>
    <t>Besiktning, Brandskydd inklusive fasta släcksystem</t>
  </si>
  <si>
    <t>Besiktning, Inbrottslarmsanläggning inklusive överfallslarm</t>
  </si>
  <si>
    <t>Besiktning, Inpasseringsspärrar/entrégrindar</t>
  </si>
  <si>
    <t>Besiktning, Integrerade systemlösningar inklusive överordnat system</t>
  </si>
  <si>
    <t>Besiktning, Kamerabevakningssystem</t>
  </si>
  <si>
    <t>Besiktning, Lås och låssystem</t>
  </si>
  <si>
    <t>Besiktning, Mekaniskt inbrottsskydd</t>
  </si>
  <si>
    <t>Besiktning, Passerkontrollsystem inklusive kodbärare och porttelefon</t>
  </si>
  <si>
    <t>Besiktning, Personliga larm (mobila överfallslarm och personlarm)</t>
  </si>
  <si>
    <t>Besiktning, Fjärrstyrning med hjälp av kamerateknik</t>
  </si>
  <si>
    <t>Besiktning, Utrymningslarm inklusive UTM</t>
  </si>
  <si>
    <t>Besiktning, Överfallslarm (enskilda fasta överfallslarm)</t>
  </si>
  <si>
    <t>Besiktning, Övriga säkerhetssystem</t>
  </si>
  <si>
    <t>ÅF-Infrastructure</t>
  </si>
  <si>
    <t>Pris per timme (SEK)</t>
  </si>
  <si>
    <t>Totalt pris per Avrop</t>
  </si>
  <si>
    <r>
      <rPr>
        <b/>
        <u/>
        <sz val="11"/>
        <color theme="1"/>
        <rFont val="Franklin Gothic Book"/>
        <family val="2"/>
        <scheme val="minor"/>
      </rPr>
      <t>Instruktioner</t>
    </r>
    <r>
      <rPr>
        <b/>
        <sz val="10"/>
        <color theme="1"/>
        <rFont val="Franklin Gothic Book"/>
        <family val="2"/>
        <scheme val="minor"/>
      </rPr>
      <t xml:space="preserve">
</t>
    </r>
    <r>
      <rPr>
        <sz val="11"/>
        <color theme="1"/>
        <rFont val="Franklin Gothic Book"/>
        <family val="2"/>
        <scheme val="minor"/>
      </rPr>
      <t>Denna uträkningsmall kan användas av Avropsberättigad vid Avop inom delområdet Konsulttjänster för att beräkna vilken Ramavtalsleverantör som är främst rangordnad i den särskilda fördelningsnyckeln</t>
    </r>
    <r>
      <rPr>
        <b/>
        <sz val="11"/>
        <color theme="1"/>
        <rFont val="Franklin Gothic Book"/>
        <family val="2"/>
        <scheme val="minor"/>
      </rPr>
      <t xml:space="preserve"> </t>
    </r>
    <r>
      <rPr>
        <sz val="11"/>
        <color theme="1"/>
        <rFont val="Franklin Gothic Book"/>
        <family val="2"/>
        <scheme val="minor"/>
      </rPr>
      <t>för det enskilda Avropet.</t>
    </r>
    <r>
      <rPr>
        <b/>
        <sz val="11"/>
        <color theme="1"/>
        <rFont val="Franklin Gothic Book"/>
        <family val="2"/>
        <scheme val="minor"/>
      </rPr>
      <t xml:space="preserve">
</t>
    </r>
    <r>
      <rPr>
        <sz val="11"/>
        <color theme="1"/>
        <rFont val="Franklin Gothic Book"/>
        <family val="2"/>
        <scheme val="minor"/>
      </rPr>
      <t>Avropsberättigad anger i kolumn B det uppskattade antal timmar för respektive tjänst som omfattas av Avropet. På rad 37 kan Avropsberättigad se vilken Ramavtalsleverantör som erbjuder den eller de efterfrågade tjänsterna till lägst pris.</t>
    </r>
  </si>
  <si>
    <t>Om två eller fler Ramavtalsleverantörer vid tillämpning av uträkningsmallen ovan skulle få samma totala pris för Avropet, är det den Ramavtalsleverantör som fick lägst jämförelsesumma i ramavtalsupphandlingens utvärdering som ska tilldelas Kontrakt. Följande ordning gäller då:
1. Team TSP Aktiebolag.
2. WSP Sverige AB.
3. ÅF-Infrastructure AB.
4. SWECO Sverige AB.</t>
  </si>
  <si>
    <t>Prisindex 2024</t>
  </si>
  <si>
    <t>Prisindex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</si>
</sst>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r&quot;"/>
    <numFmt numFmtId="165" formatCode="0.0000"/>
  </numFmts>
  <fonts count="12"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1"/>
      <color theme="1"/>
      <name val="Franklin Gothic Book"/>
      <family val="2"/>
      <scheme val="minor"/>
    </font>
    <font>
      <b/>
      <sz val="10"/>
      <color theme="1"/>
      <name val="Franklin Gothic Book"/>
      <family val="2"/>
      <scheme val="minor"/>
    </font>
    <font>
      <b/>
      <sz val="12"/>
      <color theme="1"/>
      <name val="Franklin Gothic Book"/>
      <family val="2"/>
      <scheme val="minor"/>
    </font>
    <font>
      <b/>
      <sz val="16"/>
      <color theme="1"/>
      <name val="Franklin Gothic Book"/>
      <family val="2"/>
      <scheme val="minor"/>
    </font>
    <font>
      <b/>
      <u/>
      <sz val="11"/>
      <color theme="1"/>
      <name val="Franklin Gothic Book"/>
      <family val="2"/>
      <scheme val="minor"/>
    </font>
    <font>
      <sz val="12"/>
      <color theme="1"/>
      <name val="Franklin Gothic Book"/>
      <family val="2"/>
      <scheme val="minor"/>
    </font>
    <font>
      <sz val="14"/>
      <color theme="1"/>
      <name val="Franklin Gothic Book"/>
      <family val="2"/>
      <scheme val="minor"/>
    </font>
    <font>
      <sz val="9"/>
      <color indexed="81"/>
      <name val="Tahoma"/>
      <charset val="1"/>
    </font>
  </fonts>
  <fills count="10">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66FF3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7EBCE"/>
        <bgColor indexed="64"/>
      </patternFill>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Alignment="1">
      <alignment horizontal="left" vertical="top"/>
    </xf>
    <xf numFmtId="0" fontId="0" fillId="0" borderId="0" xfId="0" applyAlignment="1">
      <alignment horizontal="left"/>
    </xf>
    <xf numFmtId="0" fontId="5" fillId="0" borderId="0" xfId="0" applyFont="1" applyAlignment="1">
      <alignment horizontal="left"/>
    </xf>
    <xf numFmtId="0" fontId="0" fillId="6" borderId="1" xfId="0"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0" xfId="0" applyProtection="1"/>
    <xf numFmtId="0" fontId="4" fillId="0" borderId="1" xfId="0" applyFont="1" applyBorder="1" applyProtection="1"/>
    <xf numFmtId="0" fontId="4" fillId="0" borderId="1" xfId="0" applyFont="1" applyBorder="1" applyAlignment="1" applyProtection="1">
      <alignment wrapText="1"/>
    </xf>
    <xf numFmtId="0" fontId="2" fillId="2" borderId="1" xfId="0" applyFont="1" applyFill="1" applyBorder="1" applyAlignment="1" applyProtection="1">
      <alignment horizontal="center"/>
    </xf>
    <xf numFmtId="0" fontId="3" fillId="2" borderId="1" xfId="0" applyFont="1" applyFill="1" applyBorder="1" applyAlignment="1" applyProtection="1">
      <alignment horizontal="center"/>
    </xf>
    <xf numFmtId="0" fontId="9" fillId="6" borderId="1" xfId="0" applyFont="1" applyFill="1" applyBorder="1" applyAlignment="1" applyProtection="1">
      <alignment horizontal="left" wrapText="1"/>
    </xf>
    <xf numFmtId="164" fontId="0" fillId="2" borderId="1" xfId="0" applyNumberFormat="1" applyFill="1" applyBorder="1" applyProtection="1"/>
    <xf numFmtId="164" fontId="0" fillId="5" borderId="1" xfId="0" applyNumberFormat="1" applyFill="1" applyBorder="1" applyProtection="1"/>
    <xf numFmtId="0" fontId="9" fillId="7" borderId="1" xfId="0" applyFont="1" applyFill="1" applyBorder="1" applyAlignment="1" applyProtection="1">
      <alignment horizontal="left" wrapText="1"/>
    </xf>
    <xf numFmtId="0" fontId="9" fillId="8" borderId="1" xfId="0" applyFont="1" applyFill="1" applyBorder="1" applyAlignment="1" applyProtection="1">
      <alignment horizontal="left" wrapText="1"/>
    </xf>
    <xf numFmtId="0" fontId="9" fillId="3" borderId="1" xfId="0" applyFont="1" applyFill="1" applyBorder="1" applyAlignment="1" applyProtection="1">
      <alignment horizontal="left" wrapText="1"/>
    </xf>
    <xf numFmtId="0" fontId="9" fillId="0" borderId="0" xfId="0" applyFont="1" applyAlignment="1" applyProtection="1">
      <alignment vertical="top" wrapText="1"/>
    </xf>
    <xf numFmtId="0" fontId="5" fillId="0" borderId="1" xfId="0" applyFont="1" applyBorder="1" applyAlignment="1" applyProtection="1">
      <alignment vertical="top" wrapText="1"/>
    </xf>
    <xf numFmtId="0" fontId="0" fillId="0" borderId="1" xfId="0" applyBorder="1" applyAlignment="1" applyProtection="1">
      <alignment vertical="top"/>
    </xf>
    <xf numFmtId="0" fontId="7" fillId="4" borderId="1" xfId="0" applyFont="1" applyFill="1" applyBorder="1" applyAlignment="1" applyProtection="1">
      <alignment horizontal="center"/>
    </xf>
    <xf numFmtId="0" fontId="4" fillId="2" borderId="1" xfId="0" applyFont="1" applyFill="1" applyBorder="1" applyAlignment="1" applyProtection="1">
      <alignment horizontal="center"/>
    </xf>
    <xf numFmtId="0" fontId="6" fillId="2" borderId="1" xfId="0" applyFont="1" applyFill="1" applyBorder="1" applyAlignment="1" applyProtection="1">
      <alignment horizontal="center"/>
    </xf>
    <xf numFmtId="164" fontId="5" fillId="0" borderId="1" xfId="0" applyNumberFormat="1" applyFont="1" applyBorder="1" applyProtection="1"/>
    <xf numFmtId="0" fontId="5" fillId="0" borderId="1" xfId="0" applyFont="1" applyBorder="1" applyProtection="1"/>
    <xf numFmtId="0" fontId="10" fillId="2" borderId="1" xfId="0" applyFont="1" applyFill="1" applyBorder="1" applyAlignment="1" applyProtection="1">
      <alignment vertical="top" wrapText="1"/>
    </xf>
    <xf numFmtId="0" fontId="0" fillId="0" borderId="1" xfId="0" applyBorder="1" applyProtection="1"/>
    <xf numFmtId="0" fontId="0" fillId="9" borderId="1" xfId="0" applyFill="1" applyBorder="1" applyProtection="1"/>
    <xf numFmtId="0" fontId="5" fillId="0" borderId="0" xfId="0" applyFont="1" applyProtection="1"/>
    <xf numFmtId="165" fontId="5" fillId="0" borderId="0" xfId="0" applyNumberFormat="1" applyFont="1" applyProtection="1"/>
  </cellXfs>
  <cellStyles count="1">
    <cellStyle name="Normal" xfId="0" builtinId="0" customBuiltin="1"/>
  </cellStyles>
  <dxfs count="0"/>
  <tableStyles count="0" defaultTableStyle="TableStyleMedium2" defaultPivotStyle="PivotStyleLight16"/>
  <colors>
    <mruColors>
      <color rgb="FFFFFFCC"/>
      <color rgb="FFC7EBCE"/>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
  <sheetViews>
    <sheetView tabSelected="1" zoomScaleNormal="100" workbookViewId="0">
      <selection activeCell="K1" sqref="K1:L1048576"/>
    </sheetView>
  </sheetViews>
  <sheetFormatPr defaultRowHeight="13.5" x14ac:dyDescent="0.25"/>
  <cols>
    <col min="1" max="1" width="79.375" style="8" customWidth="1"/>
    <col min="2" max="2" width="44.5" style="8" customWidth="1"/>
    <col min="3" max="3" width="18.25" style="8" bestFit="1" customWidth="1"/>
    <col min="4" max="4" width="17.625" style="8" customWidth="1"/>
    <col min="5" max="5" width="18.25" style="8" bestFit="1" customWidth="1"/>
    <col min="6" max="6" width="17.625" style="8" customWidth="1"/>
    <col min="7" max="7" width="18.25" style="8" bestFit="1" customWidth="1"/>
    <col min="8" max="8" width="17.625" style="8" customWidth="1"/>
    <col min="9" max="9" width="18.25" style="8" bestFit="1" customWidth="1"/>
    <col min="10" max="10" width="16.5" style="8" customWidth="1"/>
    <col min="11" max="12" width="13.625" style="8" hidden="1" customWidth="1"/>
    <col min="13" max="16384" width="9" style="8"/>
  </cols>
  <sheetData>
    <row r="1" spans="1:12" ht="22.5" customHeight="1" x14ac:dyDescent="0.25">
      <c r="A1" s="20" t="s">
        <v>42</v>
      </c>
      <c r="B1" s="21"/>
      <c r="C1" s="24" t="s">
        <v>5</v>
      </c>
      <c r="D1" s="24"/>
      <c r="E1" s="24" t="s">
        <v>6</v>
      </c>
      <c r="F1" s="24"/>
      <c r="G1" s="24" t="s">
        <v>7</v>
      </c>
      <c r="H1" s="24"/>
      <c r="I1" s="24" t="s">
        <v>8</v>
      </c>
      <c r="J1" s="24"/>
      <c r="K1" s="30" t="s">
        <v>44</v>
      </c>
      <c r="L1" s="30" t="s">
        <v>45</v>
      </c>
    </row>
    <row r="2" spans="1:12" ht="74.25" customHeight="1" x14ac:dyDescent="0.25">
      <c r="A2" s="21"/>
      <c r="B2" s="21"/>
      <c r="C2" s="24"/>
      <c r="D2" s="24"/>
      <c r="E2" s="24"/>
      <c r="F2" s="24"/>
      <c r="G2" s="24"/>
      <c r="H2" s="24"/>
      <c r="I2" s="24"/>
      <c r="J2" s="24"/>
      <c r="K2" s="31">
        <v>1.0530999999999999</v>
      </c>
      <c r="L2" s="31">
        <v>1.0229999999999999</v>
      </c>
    </row>
    <row r="3" spans="1:12" ht="33.75" customHeight="1" x14ac:dyDescent="0.3">
      <c r="A3" s="9" t="s">
        <v>0</v>
      </c>
      <c r="B3" s="10" t="s">
        <v>4</v>
      </c>
      <c r="C3" s="11" t="s">
        <v>40</v>
      </c>
      <c r="D3" s="12" t="s">
        <v>3</v>
      </c>
      <c r="E3" s="11" t="s">
        <v>40</v>
      </c>
      <c r="F3" s="12" t="s">
        <v>3</v>
      </c>
      <c r="G3" s="11" t="s">
        <v>40</v>
      </c>
      <c r="H3" s="12" t="s">
        <v>3</v>
      </c>
      <c r="I3" s="11" t="s">
        <v>40</v>
      </c>
      <c r="J3" s="12" t="s">
        <v>3</v>
      </c>
    </row>
    <row r="4" spans="1:12" ht="21.95" customHeight="1" x14ac:dyDescent="0.3">
      <c r="A4" s="13" t="s">
        <v>9</v>
      </c>
      <c r="B4" s="4"/>
      <c r="C4" s="14">
        <f>650*$K$2*$L$2</f>
        <v>700.25884499999995</v>
      </c>
      <c r="D4" s="15">
        <f>B4*C4</f>
        <v>0</v>
      </c>
      <c r="E4" s="14">
        <f>975*$K$2*$L$2</f>
        <v>1050.3882675</v>
      </c>
      <c r="F4" s="15">
        <f>B4*E4</f>
        <v>0</v>
      </c>
      <c r="G4" s="14">
        <f>920*$K$2*$L$2</f>
        <v>991.13559599999985</v>
      </c>
      <c r="H4" s="15">
        <f>B4*G4</f>
        <v>0</v>
      </c>
      <c r="I4" s="14">
        <f>1300*$K$2*$L$2</f>
        <v>1400.5176899999999</v>
      </c>
      <c r="J4" s="15">
        <f>B4*I4</f>
        <v>0</v>
      </c>
    </row>
    <row r="5" spans="1:12" ht="21.95" customHeight="1" x14ac:dyDescent="0.3">
      <c r="A5" s="16" t="s">
        <v>10</v>
      </c>
      <c r="B5" s="5"/>
      <c r="C5" s="14">
        <f>950*$K$2*$L$2</f>
        <v>1023.4552349999998</v>
      </c>
      <c r="D5" s="15">
        <f>B5*C5</f>
        <v>0</v>
      </c>
      <c r="E5" s="14">
        <f>905*$K$2*$L$2</f>
        <v>974.97577649999982</v>
      </c>
      <c r="F5" s="15">
        <f t="shared" ref="F5:F32" si="0">B5*E5</f>
        <v>0</v>
      </c>
      <c r="G5" s="14">
        <f>990*$K$2*$L$2</f>
        <v>1066.5480869999999</v>
      </c>
      <c r="H5" s="15">
        <f t="shared" ref="H5:H32" si="1">B5*G5</f>
        <v>0</v>
      </c>
      <c r="I5" s="14">
        <f>950*$K$2*$L$2</f>
        <v>1023.4552349999998</v>
      </c>
      <c r="J5" s="15">
        <f t="shared" ref="J5:J32" si="2">B5*I5</f>
        <v>0</v>
      </c>
    </row>
    <row r="6" spans="1:12" ht="21.95" customHeight="1" x14ac:dyDescent="0.3">
      <c r="A6" s="16" t="s">
        <v>11</v>
      </c>
      <c r="B6" s="5"/>
      <c r="C6" s="14">
        <f>1250*$K$2*$L$2</f>
        <v>1346.651625</v>
      </c>
      <c r="D6" s="15">
        <f t="shared" ref="D6:D32" si="3">B6*C6</f>
        <v>0</v>
      </c>
      <c r="E6" s="14">
        <f t="shared" ref="E6:E13" si="4">905*$K$2*$L$2</f>
        <v>974.97577649999982</v>
      </c>
      <c r="F6" s="15">
        <f t="shared" si="0"/>
        <v>0</v>
      </c>
      <c r="G6" s="14">
        <f t="shared" ref="G6:G13" si="5">990*$K$2*$L$2</f>
        <v>1066.5480869999999</v>
      </c>
      <c r="H6" s="15">
        <f t="shared" si="1"/>
        <v>0</v>
      </c>
      <c r="I6" s="14">
        <f>950*$K$2*$L$2</f>
        <v>1023.4552349999998</v>
      </c>
      <c r="J6" s="15">
        <f t="shared" si="2"/>
        <v>0</v>
      </c>
    </row>
    <row r="7" spans="1:12" ht="21.95" customHeight="1" x14ac:dyDescent="0.3">
      <c r="A7" s="16" t="s">
        <v>12</v>
      </c>
      <c r="B7" s="5"/>
      <c r="C7" s="14">
        <f>1050*$K$2*$L$2</f>
        <v>1131.1873649999998</v>
      </c>
      <c r="D7" s="15">
        <f t="shared" si="3"/>
        <v>0</v>
      </c>
      <c r="E7" s="14">
        <f t="shared" si="4"/>
        <v>974.97577649999982</v>
      </c>
      <c r="F7" s="15">
        <f t="shared" si="0"/>
        <v>0</v>
      </c>
      <c r="G7" s="14">
        <f t="shared" si="5"/>
        <v>1066.5480869999999</v>
      </c>
      <c r="H7" s="15">
        <f t="shared" si="1"/>
        <v>0</v>
      </c>
      <c r="I7" s="14">
        <f>950*$K$2*$L$2</f>
        <v>1023.4552349999998</v>
      </c>
      <c r="J7" s="15">
        <f t="shared" si="2"/>
        <v>0</v>
      </c>
    </row>
    <row r="8" spans="1:12" ht="21.95" customHeight="1" x14ac:dyDescent="0.3">
      <c r="A8" s="16" t="s">
        <v>13</v>
      </c>
      <c r="B8" s="5"/>
      <c r="C8" s="14">
        <f>500*$K$2*$L$2</f>
        <v>538.66064999999992</v>
      </c>
      <c r="D8" s="15">
        <f t="shared" si="3"/>
        <v>0</v>
      </c>
      <c r="E8" s="14">
        <f t="shared" si="4"/>
        <v>974.97577649999982</v>
      </c>
      <c r="F8" s="15">
        <f t="shared" si="0"/>
        <v>0</v>
      </c>
      <c r="G8" s="14">
        <f t="shared" si="5"/>
        <v>1066.5480869999999</v>
      </c>
      <c r="H8" s="15">
        <f t="shared" si="1"/>
        <v>0</v>
      </c>
      <c r="I8" s="14">
        <f>950*$K$2*$L$2</f>
        <v>1023.4552349999998</v>
      </c>
      <c r="J8" s="15">
        <f t="shared" si="2"/>
        <v>0</v>
      </c>
    </row>
    <row r="9" spans="1:12" ht="21.95" customHeight="1" x14ac:dyDescent="0.3">
      <c r="A9" s="16" t="s">
        <v>14</v>
      </c>
      <c r="B9" s="5"/>
      <c r="C9" s="14">
        <f>1050*$K$2*$L$2</f>
        <v>1131.1873649999998</v>
      </c>
      <c r="D9" s="15">
        <f t="shared" si="3"/>
        <v>0</v>
      </c>
      <c r="E9" s="14">
        <f t="shared" si="4"/>
        <v>974.97577649999982</v>
      </c>
      <c r="F9" s="15">
        <f t="shared" si="0"/>
        <v>0</v>
      </c>
      <c r="G9" s="14">
        <f t="shared" si="5"/>
        <v>1066.5480869999999</v>
      </c>
      <c r="H9" s="15">
        <f t="shared" si="1"/>
        <v>0</v>
      </c>
      <c r="I9" s="14">
        <f t="shared" ref="I9:I20" si="6">950*$K$2*$L$2</f>
        <v>1023.4552349999998</v>
      </c>
      <c r="J9" s="15">
        <f t="shared" si="2"/>
        <v>0</v>
      </c>
    </row>
    <row r="10" spans="1:12" ht="21.95" customHeight="1" x14ac:dyDescent="0.3">
      <c r="A10" s="16" t="s">
        <v>15</v>
      </c>
      <c r="B10" s="5"/>
      <c r="C10" s="14">
        <f>950*$K$2*$L$2</f>
        <v>1023.4552349999998</v>
      </c>
      <c r="D10" s="15">
        <f t="shared" si="3"/>
        <v>0</v>
      </c>
      <c r="E10" s="14">
        <f t="shared" si="4"/>
        <v>974.97577649999982</v>
      </c>
      <c r="F10" s="15">
        <f t="shared" si="0"/>
        <v>0</v>
      </c>
      <c r="G10" s="14">
        <f t="shared" si="5"/>
        <v>1066.5480869999999</v>
      </c>
      <c r="H10" s="15">
        <f t="shared" si="1"/>
        <v>0</v>
      </c>
      <c r="I10" s="14">
        <f t="shared" si="6"/>
        <v>1023.4552349999998</v>
      </c>
      <c r="J10" s="15">
        <f t="shared" si="2"/>
        <v>0</v>
      </c>
    </row>
    <row r="11" spans="1:12" ht="21.95" customHeight="1" x14ac:dyDescent="0.3">
      <c r="A11" s="16" t="s">
        <v>16</v>
      </c>
      <c r="B11" s="5"/>
      <c r="C11" s="14">
        <f>1100*$K$2*$L$2</f>
        <v>1185.0534299999997</v>
      </c>
      <c r="D11" s="15">
        <f t="shared" si="3"/>
        <v>0</v>
      </c>
      <c r="E11" s="14">
        <f t="shared" si="4"/>
        <v>974.97577649999982</v>
      </c>
      <c r="F11" s="15">
        <f t="shared" si="0"/>
        <v>0</v>
      </c>
      <c r="G11" s="14">
        <f t="shared" si="5"/>
        <v>1066.5480869999999</v>
      </c>
      <c r="H11" s="15">
        <f t="shared" si="1"/>
        <v>0</v>
      </c>
      <c r="I11" s="14">
        <f t="shared" si="6"/>
        <v>1023.4552349999998</v>
      </c>
      <c r="J11" s="15">
        <f t="shared" si="2"/>
        <v>0</v>
      </c>
    </row>
    <row r="12" spans="1:12" ht="21.95" customHeight="1" x14ac:dyDescent="0.3">
      <c r="A12" s="16" t="s">
        <v>17</v>
      </c>
      <c r="B12" s="5"/>
      <c r="C12" s="14">
        <f>1100*$K$2*$L$2</f>
        <v>1185.0534299999997</v>
      </c>
      <c r="D12" s="15">
        <f t="shared" si="3"/>
        <v>0</v>
      </c>
      <c r="E12" s="14">
        <f t="shared" si="4"/>
        <v>974.97577649999982</v>
      </c>
      <c r="F12" s="15">
        <f t="shared" si="0"/>
        <v>0</v>
      </c>
      <c r="G12" s="14">
        <f t="shared" si="5"/>
        <v>1066.5480869999999</v>
      </c>
      <c r="H12" s="15">
        <f t="shared" si="1"/>
        <v>0</v>
      </c>
      <c r="I12" s="14">
        <f t="shared" si="6"/>
        <v>1023.4552349999998</v>
      </c>
      <c r="J12" s="15">
        <f t="shared" si="2"/>
        <v>0</v>
      </c>
    </row>
    <row r="13" spans="1:12" ht="21.95" customHeight="1" x14ac:dyDescent="0.3">
      <c r="A13" s="16" t="s">
        <v>18</v>
      </c>
      <c r="B13" s="5"/>
      <c r="C13" s="14">
        <f>1050*$K$2*$L$2</f>
        <v>1131.1873649999998</v>
      </c>
      <c r="D13" s="15">
        <f t="shared" si="3"/>
        <v>0</v>
      </c>
      <c r="E13" s="14">
        <f t="shared" si="4"/>
        <v>974.97577649999982</v>
      </c>
      <c r="F13" s="15">
        <f t="shared" si="0"/>
        <v>0</v>
      </c>
      <c r="G13" s="14">
        <f t="shared" si="5"/>
        <v>1066.5480869999999</v>
      </c>
      <c r="H13" s="15">
        <f t="shared" si="1"/>
        <v>0</v>
      </c>
      <c r="I13" s="14">
        <f t="shared" si="6"/>
        <v>1023.4552349999998</v>
      </c>
      <c r="J13" s="15">
        <f t="shared" si="2"/>
        <v>0</v>
      </c>
    </row>
    <row r="14" spans="1:12" ht="21.95" customHeight="1" x14ac:dyDescent="0.3">
      <c r="A14" s="16" t="s">
        <v>19</v>
      </c>
      <c r="B14" s="5"/>
      <c r="C14" s="14">
        <f>500*$K$2*$L$2</f>
        <v>538.66064999999992</v>
      </c>
      <c r="D14" s="15">
        <f t="shared" si="3"/>
        <v>0</v>
      </c>
      <c r="E14" s="14">
        <f>500*$K$2*$L$2</f>
        <v>538.66064999999992</v>
      </c>
      <c r="F14" s="15">
        <f t="shared" si="0"/>
        <v>0</v>
      </c>
      <c r="G14" s="14">
        <f>500*$K$2*$L$2</f>
        <v>538.66064999999992</v>
      </c>
      <c r="H14" s="15">
        <f t="shared" si="1"/>
        <v>0</v>
      </c>
      <c r="I14" s="14">
        <f t="shared" si="6"/>
        <v>1023.4552349999998</v>
      </c>
      <c r="J14" s="15">
        <f t="shared" si="2"/>
        <v>0</v>
      </c>
    </row>
    <row r="15" spans="1:12" ht="21.95" customHeight="1" x14ac:dyDescent="0.3">
      <c r="A15" s="16" t="s">
        <v>20</v>
      </c>
      <c r="B15" s="5"/>
      <c r="C15" s="14">
        <f>500*$K$2*$L$2</f>
        <v>538.66064999999992</v>
      </c>
      <c r="D15" s="15">
        <f t="shared" si="3"/>
        <v>0</v>
      </c>
      <c r="E15" s="14">
        <f>500*$K$2*$L$2</f>
        <v>538.66064999999992</v>
      </c>
      <c r="F15" s="15">
        <f t="shared" si="0"/>
        <v>0</v>
      </c>
      <c r="G15" s="14">
        <f>990*$K$2*$L$2</f>
        <v>1066.5480869999999</v>
      </c>
      <c r="H15" s="15">
        <f t="shared" si="1"/>
        <v>0</v>
      </c>
      <c r="I15" s="14">
        <f t="shared" si="6"/>
        <v>1023.4552349999998</v>
      </c>
      <c r="J15" s="15">
        <f t="shared" si="2"/>
        <v>0</v>
      </c>
    </row>
    <row r="16" spans="1:12" ht="21.95" customHeight="1" x14ac:dyDescent="0.3">
      <c r="A16" s="16" t="s">
        <v>21</v>
      </c>
      <c r="B16" s="5"/>
      <c r="C16" s="14">
        <f>950*$K$2*$L$2</f>
        <v>1023.4552349999998</v>
      </c>
      <c r="D16" s="15">
        <f t="shared" si="3"/>
        <v>0</v>
      </c>
      <c r="E16" s="14">
        <f>905*$K$2*$L$2</f>
        <v>974.97577649999982</v>
      </c>
      <c r="F16" s="15">
        <f t="shared" si="0"/>
        <v>0</v>
      </c>
      <c r="G16" s="14">
        <f>990*$K$2*$L$2</f>
        <v>1066.5480869999999</v>
      </c>
      <c r="H16" s="15">
        <f t="shared" si="1"/>
        <v>0</v>
      </c>
      <c r="I16" s="14">
        <f t="shared" si="6"/>
        <v>1023.4552349999998</v>
      </c>
      <c r="J16" s="15">
        <f t="shared" si="2"/>
        <v>0</v>
      </c>
    </row>
    <row r="17" spans="1:10" ht="21.95" customHeight="1" x14ac:dyDescent="0.3">
      <c r="A17" s="16" t="s">
        <v>22</v>
      </c>
      <c r="B17" s="5"/>
      <c r="C17" s="14">
        <f>500*$K$2*$L$2</f>
        <v>538.66064999999992</v>
      </c>
      <c r="D17" s="15">
        <f t="shared" si="3"/>
        <v>0</v>
      </c>
      <c r="E17" s="14">
        <f>905*$K$2*$L$2</f>
        <v>974.97577649999982</v>
      </c>
      <c r="F17" s="15">
        <f t="shared" si="0"/>
        <v>0</v>
      </c>
      <c r="G17" s="14">
        <f>500*$K$2*$L$2</f>
        <v>538.66064999999992</v>
      </c>
      <c r="H17" s="15">
        <f t="shared" si="1"/>
        <v>0</v>
      </c>
      <c r="I17" s="14">
        <f t="shared" si="6"/>
        <v>1023.4552349999998</v>
      </c>
      <c r="J17" s="15">
        <f t="shared" si="2"/>
        <v>0</v>
      </c>
    </row>
    <row r="18" spans="1:10" ht="21.95" customHeight="1" x14ac:dyDescent="0.3">
      <c r="A18" s="16" t="s">
        <v>23</v>
      </c>
      <c r="B18" s="5"/>
      <c r="C18" s="14">
        <f>500*$K$2*$L$2</f>
        <v>538.66064999999992</v>
      </c>
      <c r="D18" s="15">
        <f t="shared" si="3"/>
        <v>0</v>
      </c>
      <c r="E18" s="14">
        <f>905*$K$2*$L$2</f>
        <v>974.97577649999982</v>
      </c>
      <c r="F18" s="15">
        <f t="shared" si="0"/>
        <v>0</v>
      </c>
      <c r="G18" s="14">
        <f>1000*$K$2*$L$2</f>
        <v>1077.3212999999998</v>
      </c>
      <c r="H18" s="15">
        <f t="shared" si="1"/>
        <v>0</v>
      </c>
      <c r="I18" s="14">
        <f t="shared" si="6"/>
        <v>1023.4552349999998</v>
      </c>
      <c r="J18" s="15">
        <f t="shared" si="2"/>
        <v>0</v>
      </c>
    </row>
    <row r="19" spans="1:10" ht="21.95" customHeight="1" x14ac:dyDescent="0.3">
      <c r="A19" s="16" t="s">
        <v>24</v>
      </c>
      <c r="B19" s="5"/>
      <c r="C19" s="14">
        <f>1100*$K$2*$L$2</f>
        <v>1185.0534299999997</v>
      </c>
      <c r="D19" s="15">
        <f t="shared" si="3"/>
        <v>0</v>
      </c>
      <c r="E19" s="14">
        <f>905*$K$2*$L$2</f>
        <v>974.97577649999982</v>
      </c>
      <c r="F19" s="15">
        <f t="shared" si="0"/>
        <v>0</v>
      </c>
      <c r="G19" s="14">
        <f>900*$K$2*$L$2</f>
        <v>969.58916999999985</v>
      </c>
      <c r="H19" s="15">
        <f t="shared" si="1"/>
        <v>0</v>
      </c>
      <c r="I19" s="14">
        <f t="shared" si="6"/>
        <v>1023.4552349999998</v>
      </c>
      <c r="J19" s="15">
        <f t="shared" si="2"/>
        <v>0</v>
      </c>
    </row>
    <row r="20" spans="1:10" ht="21.95" customHeight="1" x14ac:dyDescent="0.3">
      <c r="A20" s="17" t="s">
        <v>25</v>
      </c>
      <c r="B20" s="6"/>
      <c r="C20" s="14">
        <f>1100*$K$2*$L$2</f>
        <v>1185.0534299999997</v>
      </c>
      <c r="D20" s="15">
        <f t="shared" si="3"/>
        <v>0</v>
      </c>
      <c r="E20" s="14">
        <f>1088*$K$2*$L$2</f>
        <v>1172.1255743999998</v>
      </c>
      <c r="F20" s="15">
        <f t="shared" si="0"/>
        <v>0</v>
      </c>
      <c r="G20" s="14">
        <f>1100*$K$2*$L$2</f>
        <v>1185.0534299999997</v>
      </c>
      <c r="H20" s="15">
        <f t="shared" si="1"/>
        <v>0</v>
      </c>
      <c r="I20" s="14">
        <f>1100*$K$2*$L$2</f>
        <v>1185.0534299999997</v>
      </c>
      <c r="J20" s="15">
        <f t="shared" si="2"/>
        <v>0</v>
      </c>
    </row>
    <row r="21" spans="1:10" ht="21.95" customHeight="1" x14ac:dyDescent="0.3">
      <c r="A21" s="17" t="s">
        <v>26</v>
      </c>
      <c r="B21" s="6"/>
      <c r="C21" s="14">
        <f>500*$K$2*$L$2</f>
        <v>538.66064999999992</v>
      </c>
      <c r="D21" s="15">
        <f t="shared" si="3"/>
        <v>0</v>
      </c>
      <c r="E21" s="14">
        <f t="shared" ref="E21:E31" si="7">1088*$K$2*$L$2</f>
        <v>1172.1255743999998</v>
      </c>
      <c r="F21" s="15">
        <f t="shared" si="0"/>
        <v>0</v>
      </c>
      <c r="G21" s="14">
        <f t="shared" ref="G21:G23" si="8">1100*$K$2*$L$2</f>
        <v>1185.0534299999997</v>
      </c>
      <c r="H21" s="15">
        <f t="shared" si="1"/>
        <v>0</v>
      </c>
      <c r="I21" s="14">
        <f t="shared" ref="I21:I33" si="9">1100*$K$2*$L$2</f>
        <v>1185.0534299999997</v>
      </c>
      <c r="J21" s="15">
        <f t="shared" si="2"/>
        <v>0</v>
      </c>
    </row>
    <row r="22" spans="1:10" ht="21.95" customHeight="1" x14ac:dyDescent="0.3">
      <c r="A22" s="17" t="s">
        <v>27</v>
      </c>
      <c r="B22" s="6"/>
      <c r="C22" s="14">
        <f>1100*$K$2*$L$2</f>
        <v>1185.0534299999997</v>
      </c>
      <c r="D22" s="15">
        <f t="shared" si="3"/>
        <v>0</v>
      </c>
      <c r="E22" s="14">
        <f t="shared" si="7"/>
        <v>1172.1255743999998</v>
      </c>
      <c r="F22" s="15">
        <f t="shared" si="0"/>
        <v>0</v>
      </c>
      <c r="G22" s="14">
        <f t="shared" si="8"/>
        <v>1185.0534299999997</v>
      </c>
      <c r="H22" s="15">
        <f t="shared" si="1"/>
        <v>0</v>
      </c>
      <c r="I22" s="14">
        <f t="shared" si="9"/>
        <v>1185.0534299999997</v>
      </c>
      <c r="J22" s="15">
        <f t="shared" si="2"/>
        <v>0</v>
      </c>
    </row>
    <row r="23" spans="1:10" ht="21.95" customHeight="1" x14ac:dyDescent="0.3">
      <c r="A23" s="17" t="s">
        <v>28</v>
      </c>
      <c r="B23" s="6"/>
      <c r="C23" s="14">
        <f>500*$K$2*$L$2</f>
        <v>538.66064999999992</v>
      </c>
      <c r="D23" s="15">
        <f t="shared" si="3"/>
        <v>0</v>
      </c>
      <c r="E23" s="14">
        <f t="shared" si="7"/>
        <v>1172.1255743999998</v>
      </c>
      <c r="F23" s="15">
        <f t="shared" si="0"/>
        <v>0</v>
      </c>
      <c r="G23" s="14">
        <f t="shared" si="8"/>
        <v>1185.0534299999997</v>
      </c>
      <c r="H23" s="15">
        <f t="shared" si="1"/>
        <v>0</v>
      </c>
      <c r="I23" s="14">
        <f t="shared" si="9"/>
        <v>1185.0534299999997</v>
      </c>
      <c r="J23" s="15">
        <f t="shared" si="2"/>
        <v>0</v>
      </c>
    </row>
    <row r="24" spans="1:10" ht="21.95" customHeight="1" x14ac:dyDescent="0.3">
      <c r="A24" s="17" t="s">
        <v>29</v>
      </c>
      <c r="B24" s="6"/>
      <c r="C24" s="14">
        <f>1100*$K$2*$L$2</f>
        <v>1185.0534299999997</v>
      </c>
      <c r="D24" s="15">
        <f t="shared" si="3"/>
        <v>0</v>
      </c>
      <c r="E24" s="14">
        <f t="shared" si="7"/>
        <v>1172.1255743999998</v>
      </c>
      <c r="F24" s="15">
        <f t="shared" si="0"/>
        <v>0</v>
      </c>
      <c r="G24" s="14">
        <f>1020*$K$2*$L$2</f>
        <v>1098.8677259999999</v>
      </c>
      <c r="H24" s="15">
        <f t="shared" si="1"/>
        <v>0</v>
      </c>
      <c r="I24" s="14">
        <f t="shared" si="9"/>
        <v>1185.0534299999997</v>
      </c>
      <c r="J24" s="15">
        <f t="shared" si="2"/>
        <v>0</v>
      </c>
    </row>
    <row r="25" spans="1:10" ht="21.95" customHeight="1" x14ac:dyDescent="0.3">
      <c r="A25" s="17" t="s">
        <v>30</v>
      </c>
      <c r="B25" s="6"/>
      <c r="C25" s="14">
        <f>1100*$K$2*$L$2</f>
        <v>1185.0534299999997</v>
      </c>
      <c r="D25" s="15">
        <f t="shared" si="3"/>
        <v>0</v>
      </c>
      <c r="E25" s="14">
        <f t="shared" si="7"/>
        <v>1172.1255743999998</v>
      </c>
      <c r="F25" s="15">
        <f t="shared" si="0"/>
        <v>0</v>
      </c>
      <c r="G25" s="14">
        <f>1100*$K$2*$L$2</f>
        <v>1185.0534299999997</v>
      </c>
      <c r="H25" s="15">
        <f t="shared" si="1"/>
        <v>0</v>
      </c>
      <c r="I25" s="14">
        <f t="shared" si="9"/>
        <v>1185.0534299999997</v>
      </c>
      <c r="J25" s="15">
        <f t="shared" si="2"/>
        <v>0</v>
      </c>
    </row>
    <row r="26" spans="1:10" ht="21.95" customHeight="1" x14ac:dyDescent="0.3">
      <c r="A26" s="17" t="s">
        <v>31</v>
      </c>
      <c r="B26" s="6"/>
      <c r="C26" s="14">
        <f>1100*$K$2*$L$2</f>
        <v>1185.0534299999997</v>
      </c>
      <c r="D26" s="15">
        <f t="shared" si="3"/>
        <v>0</v>
      </c>
      <c r="E26" s="14">
        <f t="shared" si="7"/>
        <v>1172.1255743999998</v>
      </c>
      <c r="F26" s="15">
        <f t="shared" si="0"/>
        <v>0</v>
      </c>
      <c r="G26" s="14">
        <f t="shared" ref="G26:G30" si="10">1100*$K$2*$L$2</f>
        <v>1185.0534299999997</v>
      </c>
      <c r="H26" s="15">
        <f t="shared" si="1"/>
        <v>0</v>
      </c>
      <c r="I26" s="14">
        <f t="shared" si="9"/>
        <v>1185.0534299999997</v>
      </c>
      <c r="J26" s="15">
        <f t="shared" si="2"/>
        <v>0</v>
      </c>
    </row>
    <row r="27" spans="1:10" ht="21.95" customHeight="1" x14ac:dyDescent="0.3">
      <c r="A27" s="17" t="s">
        <v>32</v>
      </c>
      <c r="B27" s="6"/>
      <c r="C27" s="14">
        <f>500*$K$2*$L$2</f>
        <v>538.66064999999992</v>
      </c>
      <c r="D27" s="15">
        <f t="shared" si="3"/>
        <v>0</v>
      </c>
      <c r="E27" s="14">
        <f t="shared" si="7"/>
        <v>1172.1255743999998</v>
      </c>
      <c r="F27" s="15">
        <f t="shared" si="0"/>
        <v>0</v>
      </c>
      <c r="G27" s="14">
        <f t="shared" si="10"/>
        <v>1185.0534299999997</v>
      </c>
      <c r="H27" s="15">
        <f t="shared" si="1"/>
        <v>0</v>
      </c>
      <c r="I27" s="14">
        <f t="shared" si="9"/>
        <v>1185.0534299999997</v>
      </c>
      <c r="J27" s="15">
        <f t="shared" si="2"/>
        <v>0</v>
      </c>
    </row>
    <row r="28" spans="1:10" ht="21.95" customHeight="1" x14ac:dyDescent="0.3">
      <c r="A28" s="17" t="s">
        <v>33</v>
      </c>
      <c r="B28" s="6"/>
      <c r="C28" s="14">
        <f>1100*$K$2*$L$2</f>
        <v>1185.0534299999997</v>
      </c>
      <c r="D28" s="15">
        <f t="shared" si="3"/>
        <v>0</v>
      </c>
      <c r="E28" s="14">
        <f t="shared" si="7"/>
        <v>1172.1255743999998</v>
      </c>
      <c r="F28" s="15">
        <f t="shared" si="0"/>
        <v>0</v>
      </c>
      <c r="G28" s="14">
        <f t="shared" si="10"/>
        <v>1185.0534299999997</v>
      </c>
      <c r="H28" s="15">
        <f t="shared" si="1"/>
        <v>0</v>
      </c>
      <c r="I28" s="14">
        <f t="shared" si="9"/>
        <v>1185.0534299999997</v>
      </c>
      <c r="J28" s="15">
        <f t="shared" si="2"/>
        <v>0</v>
      </c>
    </row>
    <row r="29" spans="1:10" ht="21.95" customHeight="1" x14ac:dyDescent="0.3">
      <c r="A29" s="17" t="s">
        <v>34</v>
      </c>
      <c r="B29" s="6"/>
      <c r="C29" s="14">
        <f>500*$K$2*$L$2</f>
        <v>538.66064999999992</v>
      </c>
      <c r="D29" s="15">
        <f t="shared" si="3"/>
        <v>0</v>
      </c>
      <c r="E29" s="14">
        <f t="shared" si="7"/>
        <v>1172.1255743999998</v>
      </c>
      <c r="F29" s="15">
        <f t="shared" si="0"/>
        <v>0</v>
      </c>
      <c r="G29" s="14">
        <f t="shared" si="10"/>
        <v>1185.0534299999997</v>
      </c>
      <c r="H29" s="15">
        <f t="shared" si="1"/>
        <v>0</v>
      </c>
      <c r="I29" s="14">
        <f t="shared" si="9"/>
        <v>1185.0534299999997</v>
      </c>
      <c r="J29" s="15">
        <f t="shared" si="2"/>
        <v>0</v>
      </c>
    </row>
    <row r="30" spans="1:10" ht="21.95" customHeight="1" x14ac:dyDescent="0.3">
      <c r="A30" s="17" t="s">
        <v>35</v>
      </c>
      <c r="B30" s="6"/>
      <c r="C30" s="14">
        <f>500*$K$2*$L$2</f>
        <v>538.66064999999992</v>
      </c>
      <c r="D30" s="15">
        <f t="shared" si="3"/>
        <v>0</v>
      </c>
      <c r="E30" s="14">
        <f t="shared" si="7"/>
        <v>1172.1255743999998</v>
      </c>
      <c r="F30" s="15">
        <f t="shared" si="0"/>
        <v>0</v>
      </c>
      <c r="G30" s="14">
        <f t="shared" si="10"/>
        <v>1185.0534299999997</v>
      </c>
      <c r="H30" s="15">
        <f t="shared" si="1"/>
        <v>0</v>
      </c>
      <c r="I30" s="14">
        <f t="shared" si="9"/>
        <v>1185.0534299999997</v>
      </c>
      <c r="J30" s="15">
        <f t="shared" si="2"/>
        <v>0</v>
      </c>
    </row>
    <row r="31" spans="1:10" ht="21.95" customHeight="1" x14ac:dyDescent="0.3">
      <c r="A31" s="17" t="s">
        <v>36</v>
      </c>
      <c r="B31" s="6"/>
      <c r="C31" s="14">
        <f>1100*$K$2*$L$2</f>
        <v>1185.0534299999997</v>
      </c>
      <c r="D31" s="15">
        <f t="shared" si="3"/>
        <v>0</v>
      </c>
      <c r="E31" s="14">
        <f t="shared" si="7"/>
        <v>1172.1255743999998</v>
      </c>
      <c r="F31" s="15">
        <f t="shared" si="0"/>
        <v>0</v>
      </c>
      <c r="G31" s="14">
        <f>1000*$K$2*$L$2</f>
        <v>1077.3212999999998</v>
      </c>
      <c r="H31" s="15">
        <f t="shared" si="1"/>
        <v>0</v>
      </c>
      <c r="I31" s="14">
        <f t="shared" si="9"/>
        <v>1185.0534299999997</v>
      </c>
      <c r="J31" s="15">
        <f t="shared" si="2"/>
        <v>0</v>
      </c>
    </row>
    <row r="32" spans="1:10" ht="21.95" customHeight="1" x14ac:dyDescent="0.3">
      <c r="A32" s="17" t="s">
        <v>37</v>
      </c>
      <c r="B32" s="6"/>
      <c r="C32" s="14">
        <f>500*$K$2*$L$2</f>
        <v>538.66064999999992</v>
      </c>
      <c r="D32" s="15">
        <f t="shared" si="3"/>
        <v>0</v>
      </c>
      <c r="E32" s="14">
        <f>500*$K$2*$L$2</f>
        <v>538.66064999999992</v>
      </c>
      <c r="F32" s="15">
        <f t="shared" si="0"/>
        <v>0</v>
      </c>
      <c r="G32" s="14">
        <f>600*$K$2*$L$2</f>
        <v>646.39277999999979</v>
      </c>
      <c r="H32" s="15">
        <f t="shared" si="1"/>
        <v>0</v>
      </c>
      <c r="I32" s="14">
        <f t="shared" si="9"/>
        <v>1185.0534299999997</v>
      </c>
      <c r="J32" s="15">
        <f t="shared" si="2"/>
        <v>0</v>
      </c>
    </row>
    <row r="33" spans="1:10" ht="21.95" customHeight="1" x14ac:dyDescent="0.3">
      <c r="A33" s="17" t="s">
        <v>38</v>
      </c>
      <c r="B33" s="6"/>
      <c r="C33" s="14">
        <f>500*$K$2*$L$2</f>
        <v>538.66064999999992</v>
      </c>
      <c r="D33" s="15">
        <f t="shared" ref="D33:D34" si="11">B33*C33</f>
        <v>0</v>
      </c>
      <c r="E33" s="14">
        <f>500*$K$2*$L$2</f>
        <v>538.66064999999992</v>
      </c>
      <c r="F33" s="15">
        <f t="shared" ref="F33:F34" si="12">B33*E33</f>
        <v>0</v>
      </c>
      <c r="G33" s="14">
        <f>1100*$K$2*$L$2</f>
        <v>1185.0534299999997</v>
      </c>
      <c r="H33" s="15">
        <f t="shared" ref="H33:H34" si="13">B33*G33</f>
        <v>0</v>
      </c>
      <c r="I33" s="14">
        <f t="shared" si="9"/>
        <v>1185.0534299999997</v>
      </c>
      <c r="J33" s="15">
        <f t="shared" ref="J33:J34" si="14">B33*I33</f>
        <v>0</v>
      </c>
    </row>
    <row r="34" spans="1:10" ht="21.95" customHeight="1" x14ac:dyDescent="0.3">
      <c r="A34" s="18" t="s">
        <v>2</v>
      </c>
      <c r="B34" s="7"/>
      <c r="C34" s="14">
        <f>1250*$K$2*$L$2</f>
        <v>1346.651625</v>
      </c>
      <c r="D34" s="15">
        <f t="shared" si="11"/>
        <v>0</v>
      </c>
      <c r="E34" s="14">
        <f>1188*$K$2*$L$2</f>
        <v>1279.8577043999999</v>
      </c>
      <c r="F34" s="15">
        <f t="shared" si="12"/>
        <v>0</v>
      </c>
      <c r="G34" s="14">
        <f>1300*$K$2*$L$2</f>
        <v>1400.5176899999999</v>
      </c>
      <c r="H34" s="15">
        <f t="shared" si="13"/>
        <v>0</v>
      </c>
      <c r="I34" s="14">
        <f>1300*$K$2*$L$2</f>
        <v>1400.5176899999999</v>
      </c>
      <c r="J34" s="15">
        <f t="shared" si="14"/>
        <v>0</v>
      </c>
    </row>
    <row r="35" spans="1:10" ht="27" customHeight="1" x14ac:dyDescent="0.35">
      <c r="A35" s="28"/>
      <c r="B35" s="28"/>
      <c r="C35" s="22" t="s">
        <v>41</v>
      </c>
      <c r="D35" s="22"/>
      <c r="E35" s="22"/>
      <c r="F35" s="22"/>
      <c r="G35" s="22"/>
      <c r="H35" s="22"/>
      <c r="I35" s="22"/>
      <c r="J35" s="22"/>
    </row>
    <row r="36" spans="1:10" ht="22.5" customHeight="1" x14ac:dyDescent="0.3">
      <c r="A36" s="28"/>
      <c r="B36" s="28"/>
      <c r="C36" s="23" t="s">
        <v>5</v>
      </c>
      <c r="D36" s="23"/>
      <c r="E36" s="23" t="s">
        <v>6</v>
      </c>
      <c r="F36" s="23"/>
      <c r="G36" s="23" t="s">
        <v>39</v>
      </c>
      <c r="H36" s="23"/>
      <c r="I36" s="23" t="s">
        <v>8</v>
      </c>
      <c r="J36" s="23"/>
    </row>
    <row r="37" spans="1:10" ht="38.25" customHeight="1" x14ac:dyDescent="0.25">
      <c r="A37" s="28"/>
      <c r="B37" s="28"/>
      <c r="C37" s="25">
        <f>D4+D5+D6+D7+D8+D9+D10+D11+D12+D13+D14+D15+D16+D17+D18+D19+D20+D21+D22+D23+D24+D25+D26+D27+D28+D29+D30+D31+D32+D33+D34</f>
        <v>0</v>
      </c>
      <c r="D37" s="26"/>
      <c r="E37" s="25">
        <f>F4+F5+F6+F7+F8+F9+F10+F11+F12+F13+F14+F15+F16+F17+F18+F19+F20+F21+F22+F23+F24+F25+F26+F27+F28+F29+F30+F31+F32+F33+F34</f>
        <v>0</v>
      </c>
      <c r="F37" s="26"/>
      <c r="G37" s="25">
        <f>H4+H5+H6+H7+H8+H9+H10+H11+H12+H13+H14+H15+H16+H17+H18+H19+H20+H21+H22+H23+H24+H25+H26+H27+H28+H29+H30+H31+H32+H33+H34</f>
        <v>0</v>
      </c>
      <c r="H37" s="26"/>
      <c r="I37" s="25">
        <f>J4+J5+J6+J7+J8+J9+J10+J11+J12+J13+J14+J15+J16+J17+J18+J19+J20+J21+J22+J23+J24+J25+J26+J27+J28+J29+J30+J31+J32+J33+J34</f>
        <v>0</v>
      </c>
      <c r="J37" s="26"/>
    </row>
    <row r="38" spans="1:10" ht="16.5" customHeight="1" x14ac:dyDescent="0.25">
      <c r="A38" s="28"/>
      <c r="B38" s="28"/>
      <c r="C38" s="29"/>
      <c r="D38" s="29"/>
      <c r="E38" s="29"/>
      <c r="F38" s="29"/>
      <c r="G38" s="29"/>
      <c r="H38" s="29"/>
      <c r="I38" s="29"/>
      <c r="J38" s="29"/>
    </row>
    <row r="39" spans="1:10" ht="13.5" customHeight="1" x14ac:dyDescent="0.25">
      <c r="A39" s="28"/>
      <c r="B39" s="28"/>
      <c r="C39" s="27" t="s">
        <v>43</v>
      </c>
      <c r="D39" s="27"/>
      <c r="E39" s="27"/>
      <c r="F39" s="27"/>
      <c r="G39" s="27"/>
      <c r="H39" s="27"/>
      <c r="I39" s="27"/>
      <c r="J39" s="27"/>
    </row>
    <row r="40" spans="1:10" ht="125.25" customHeight="1" x14ac:dyDescent="0.25">
      <c r="A40" s="28"/>
      <c r="B40" s="28"/>
      <c r="C40" s="27"/>
      <c r="D40" s="27"/>
      <c r="E40" s="27"/>
      <c r="F40" s="27"/>
      <c r="G40" s="27"/>
      <c r="H40" s="27"/>
      <c r="I40" s="27"/>
      <c r="J40" s="27"/>
    </row>
    <row r="41" spans="1:10" ht="13.5" customHeight="1" x14ac:dyDescent="0.25">
      <c r="C41" s="19"/>
      <c r="D41" s="19"/>
      <c r="E41" s="19"/>
      <c r="F41" s="19"/>
      <c r="G41" s="19"/>
      <c r="H41" s="19"/>
      <c r="I41" s="19"/>
      <c r="J41" s="19"/>
    </row>
    <row r="42" spans="1:10" ht="13.5" customHeight="1" x14ac:dyDescent="0.25">
      <c r="C42" s="19"/>
      <c r="D42" s="19"/>
      <c r="E42" s="19"/>
      <c r="F42" s="19"/>
      <c r="G42" s="19"/>
      <c r="H42" s="19"/>
      <c r="I42" s="19"/>
      <c r="J42" s="19"/>
    </row>
  </sheetData>
  <sheetProtection algorithmName="SHA-512" hashValue="fbc41VHigZGYwr0raQq1S3POIxhx/kKwoxDMjamxyejhQQijAYkSjLEAfbfdZXvHuEkZIp30FD0m/tISbT/MxA==" saltValue="+LToDZsPJWs//08K/XUkUQ==" spinCount="100000" sheet="1" objects="1" scenarios="1"/>
  <mergeCells count="17">
    <mergeCell ref="G37:H37"/>
    <mergeCell ref="I37:J37"/>
    <mergeCell ref="C39:J40"/>
    <mergeCell ref="A35:B40"/>
    <mergeCell ref="C38:J38"/>
    <mergeCell ref="C37:D37"/>
    <mergeCell ref="E37:F37"/>
    <mergeCell ref="A1:B2"/>
    <mergeCell ref="C35:J35"/>
    <mergeCell ref="C36:D36"/>
    <mergeCell ref="E36:F36"/>
    <mergeCell ref="G36:H36"/>
    <mergeCell ref="I36:J36"/>
    <mergeCell ref="C1:D2"/>
    <mergeCell ref="E1:F2"/>
    <mergeCell ref="G1:H2"/>
    <mergeCell ref="I1:J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556" yWindow="455" count="1">
        <x14:dataValidation type="list" allowBlank="1" showInputMessage="1" prompt="Ange uppskattat antal timmar för respektive tjänst som efterfrågas." xr:uid="{097BA5CC-57BF-4F28-8A1B-72E96853A524}">
          <x14:formula1>
            <xm:f>Data!$A$2:$A$351</xm:f>
          </x14:formula1>
          <xm:sqref>B4:B34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ADBEA-B625-4BD0-A233-347E33B9F455}">
  <dimension ref="A1:A351"/>
  <sheetViews>
    <sheetView workbookViewId="0">
      <selection activeCell="B22" sqref="B22"/>
    </sheetView>
  </sheetViews>
  <sheetFormatPr defaultRowHeight="13.5" x14ac:dyDescent="0.25"/>
  <cols>
    <col min="1" max="1" width="93.125" style="2" bestFit="1" customWidth="1"/>
    <col min="2" max="5" width="19.75" bestFit="1" customWidth="1"/>
  </cols>
  <sheetData>
    <row r="1" spans="1:1" x14ac:dyDescent="0.25">
      <c r="A1" s="3" t="s">
        <v>1</v>
      </c>
    </row>
    <row r="2" spans="1:1" x14ac:dyDescent="0.25">
      <c r="A2" s="1">
        <v>1</v>
      </c>
    </row>
    <row r="3" spans="1:1" x14ac:dyDescent="0.25">
      <c r="A3" s="1">
        <v>2</v>
      </c>
    </row>
    <row r="4" spans="1:1" x14ac:dyDescent="0.25">
      <c r="A4" s="2">
        <v>3</v>
      </c>
    </row>
    <row r="5" spans="1:1" x14ac:dyDescent="0.25">
      <c r="A5" s="2">
        <v>4</v>
      </c>
    </row>
    <row r="6" spans="1:1" x14ac:dyDescent="0.25">
      <c r="A6" s="2">
        <v>5</v>
      </c>
    </row>
    <row r="7" spans="1:1" x14ac:dyDescent="0.25">
      <c r="A7" s="1">
        <v>6</v>
      </c>
    </row>
    <row r="8" spans="1:1" x14ac:dyDescent="0.25">
      <c r="A8" s="1">
        <v>7</v>
      </c>
    </row>
    <row r="9" spans="1:1" x14ac:dyDescent="0.25">
      <c r="A9" s="2">
        <v>8</v>
      </c>
    </row>
    <row r="10" spans="1:1" x14ac:dyDescent="0.25">
      <c r="A10" s="2">
        <v>9</v>
      </c>
    </row>
    <row r="11" spans="1:1" x14ac:dyDescent="0.25">
      <c r="A11" s="2">
        <v>10</v>
      </c>
    </row>
    <row r="12" spans="1:1" x14ac:dyDescent="0.25">
      <c r="A12" s="1">
        <v>11</v>
      </c>
    </row>
    <row r="13" spans="1:1" x14ac:dyDescent="0.25">
      <c r="A13" s="1">
        <v>12</v>
      </c>
    </row>
    <row r="14" spans="1:1" x14ac:dyDescent="0.25">
      <c r="A14" s="2">
        <v>13</v>
      </c>
    </row>
    <row r="15" spans="1:1" x14ac:dyDescent="0.25">
      <c r="A15" s="2">
        <v>14</v>
      </c>
    </row>
    <row r="16" spans="1:1" x14ac:dyDescent="0.25">
      <c r="A16" s="2">
        <v>15</v>
      </c>
    </row>
    <row r="17" spans="1:1" x14ac:dyDescent="0.25">
      <c r="A17" s="1">
        <v>16</v>
      </c>
    </row>
    <row r="18" spans="1:1" x14ac:dyDescent="0.25">
      <c r="A18" s="1">
        <v>17</v>
      </c>
    </row>
    <row r="19" spans="1:1" x14ac:dyDescent="0.25">
      <c r="A19" s="2">
        <v>18</v>
      </c>
    </row>
    <row r="20" spans="1:1" x14ac:dyDescent="0.25">
      <c r="A20" s="2">
        <v>19</v>
      </c>
    </row>
    <row r="21" spans="1:1" x14ac:dyDescent="0.25">
      <c r="A21" s="2">
        <v>20</v>
      </c>
    </row>
    <row r="22" spans="1:1" x14ac:dyDescent="0.25">
      <c r="A22" s="1">
        <v>21</v>
      </c>
    </row>
    <row r="23" spans="1:1" x14ac:dyDescent="0.25">
      <c r="A23" s="1">
        <v>22</v>
      </c>
    </row>
    <row r="24" spans="1:1" x14ac:dyDescent="0.25">
      <c r="A24" s="2">
        <v>23</v>
      </c>
    </row>
    <row r="25" spans="1:1" x14ac:dyDescent="0.25">
      <c r="A25" s="2">
        <v>24</v>
      </c>
    </row>
    <row r="26" spans="1:1" x14ac:dyDescent="0.25">
      <c r="A26" s="2">
        <v>25</v>
      </c>
    </row>
    <row r="27" spans="1:1" x14ac:dyDescent="0.25">
      <c r="A27" s="1">
        <v>26</v>
      </c>
    </row>
    <row r="28" spans="1:1" x14ac:dyDescent="0.25">
      <c r="A28" s="1">
        <v>27</v>
      </c>
    </row>
    <row r="29" spans="1:1" x14ac:dyDescent="0.25">
      <c r="A29" s="2">
        <v>28</v>
      </c>
    </row>
    <row r="30" spans="1:1" x14ac:dyDescent="0.25">
      <c r="A30" s="2">
        <v>29</v>
      </c>
    </row>
    <row r="31" spans="1:1" x14ac:dyDescent="0.25">
      <c r="A31" s="2">
        <v>30</v>
      </c>
    </row>
    <row r="32" spans="1:1" x14ac:dyDescent="0.25">
      <c r="A32" s="1">
        <v>31</v>
      </c>
    </row>
    <row r="33" spans="1:1" x14ac:dyDescent="0.25">
      <c r="A33" s="1">
        <v>32</v>
      </c>
    </row>
    <row r="34" spans="1:1" x14ac:dyDescent="0.25">
      <c r="A34" s="2">
        <v>33</v>
      </c>
    </row>
    <row r="35" spans="1:1" x14ac:dyDescent="0.25">
      <c r="A35" s="2">
        <v>34</v>
      </c>
    </row>
    <row r="36" spans="1:1" x14ac:dyDescent="0.25">
      <c r="A36" s="2">
        <v>35</v>
      </c>
    </row>
    <row r="37" spans="1:1" x14ac:dyDescent="0.25">
      <c r="A37" s="1">
        <v>36</v>
      </c>
    </row>
    <row r="38" spans="1:1" x14ac:dyDescent="0.25">
      <c r="A38" s="1">
        <v>37</v>
      </c>
    </row>
    <row r="39" spans="1:1" x14ac:dyDescent="0.25">
      <c r="A39" s="2">
        <v>38</v>
      </c>
    </row>
    <row r="40" spans="1:1" x14ac:dyDescent="0.25">
      <c r="A40" s="2">
        <v>39</v>
      </c>
    </row>
    <row r="41" spans="1:1" x14ac:dyDescent="0.25">
      <c r="A41" s="2">
        <v>40</v>
      </c>
    </row>
    <row r="42" spans="1:1" x14ac:dyDescent="0.25">
      <c r="A42" s="1">
        <v>41</v>
      </c>
    </row>
    <row r="43" spans="1:1" x14ac:dyDescent="0.25">
      <c r="A43" s="1">
        <v>42</v>
      </c>
    </row>
    <row r="44" spans="1:1" x14ac:dyDescent="0.25">
      <c r="A44" s="2">
        <v>43</v>
      </c>
    </row>
    <row r="45" spans="1:1" x14ac:dyDescent="0.25">
      <c r="A45" s="2">
        <v>44</v>
      </c>
    </row>
    <row r="46" spans="1:1" x14ac:dyDescent="0.25">
      <c r="A46" s="2">
        <v>45</v>
      </c>
    </row>
    <row r="47" spans="1:1" x14ac:dyDescent="0.25">
      <c r="A47" s="1">
        <v>46</v>
      </c>
    </row>
    <row r="48" spans="1:1" x14ac:dyDescent="0.25">
      <c r="A48" s="1">
        <v>47</v>
      </c>
    </row>
    <row r="49" spans="1:1" x14ac:dyDescent="0.25">
      <c r="A49" s="2">
        <v>48</v>
      </c>
    </row>
    <row r="50" spans="1:1" x14ac:dyDescent="0.25">
      <c r="A50" s="2">
        <v>49</v>
      </c>
    </row>
    <row r="51" spans="1:1" x14ac:dyDescent="0.25">
      <c r="A51" s="2">
        <v>50</v>
      </c>
    </row>
    <row r="52" spans="1:1" x14ac:dyDescent="0.25">
      <c r="A52" s="1">
        <v>51</v>
      </c>
    </row>
    <row r="53" spans="1:1" x14ac:dyDescent="0.25">
      <c r="A53" s="1">
        <v>52</v>
      </c>
    </row>
    <row r="54" spans="1:1" x14ac:dyDescent="0.25">
      <c r="A54" s="2">
        <v>53</v>
      </c>
    </row>
    <row r="55" spans="1:1" x14ac:dyDescent="0.25">
      <c r="A55" s="2">
        <v>54</v>
      </c>
    </row>
    <row r="56" spans="1:1" x14ac:dyDescent="0.25">
      <c r="A56" s="2">
        <v>55</v>
      </c>
    </row>
    <row r="57" spans="1:1" x14ac:dyDescent="0.25">
      <c r="A57" s="1">
        <v>56</v>
      </c>
    </row>
    <row r="58" spans="1:1" x14ac:dyDescent="0.25">
      <c r="A58" s="1">
        <v>57</v>
      </c>
    </row>
    <row r="59" spans="1:1" x14ac:dyDescent="0.25">
      <c r="A59" s="2">
        <v>58</v>
      </c>
    </row>
    <row r="60" spans="1:1" x14ac:dyDescent="0.25">
      <c r="A60" s="2">
        <v>59</v>
      </c>
    </row>
    <row r="61" spans="1:1" x14ac:dyDescent="0.25">
      <c r="A61" s="2">
        <v>60</v>
      </c>
    </row>
    <row r="62" spans="1:1" x14ac:dyDescent="0.25">
      <c r="A62" s="1">
        <v>61</v>
      </c>
    </row>
    <row r="63" spans="1:1" x14ac:dyDescent="0.25">
      <c r="A63" s="1">
        <v>62</v>
      </c>
    </row>
    <row r="64" spans="1:1" x14ac:dyDescent="0.25">
      <c r="A64" s="2">
        <v>63</v>
      </c>
    </row>
    <row r="65" spans="1:1" x14ac:dyDescent="0.25">
      <c r="A65" s="2">
        <v>64</v>
      </c>
    </row>
    <row r="66" spans="1:1" x14ac:dyDescent="0.25">
      <c r="A66" s="2">
        <v>65</v>
      </c>
    </row>
    <row r="67" spans="1:1" x14ac:dyDescent="0.25">
      <c r="A67" s="1">
        <v>66</v>
      </c>
    </row>
    <row r="68" spans="1:1" x14ac:dyDescent="0.25">
      <c r="A68" s="1">
        <v>67</v>
      </c>
    </row>
    <row r="69" spans="1:1" x14ac:dyDescent="0.25">
      <c r="A69" s="2">
        <v>68</v>
      </c>
    </row>
    <row r="70" spans="1:1" x14ac:dyDescent="0.25">
      <c r="A70" s="2">
        <v>69</v>
      </c>
    </row>
    <row r="71" spans="1:1" x14ac:dyDescent="0.25">
      <c r="A71" s="2">
        <v>70</v>
      </c>
    </row>
    <row r="72" spans="1:1" x14ac:dyDescent="0.25">
      <c r="A72" s="1">
        <v>71</v>
      </c>
    </row>
    <row r="73" spans="1:1" x14ac:dyDescent="0.25">
      <c r="A73" s="1">
        <v>72</v>
      </c>
    </row>
    <row r="74" spans="1:1" x14ac:dyDescent="0.25">
      <c r="A74" s="2">
        <v>73</v>
      </c>
    </row>
    <row r="75" spans="1:1" x14ac:dyDescent="0.25">
      <c r="A75" s="2">
        <v>74</v>
      </c>
    </row>
    <row r="76" spans="1:1" x14ac:dyDescent="0.25">
      <c r="A76" s="2">
        <v>75</v>
      </c>
    </row>
    <row r="77" spans="1:1" x14ac:dyDescent="0.25">
      <c r="A77" s="1">
        <v>76</v>
      </c>
    </row>
    <row r="78" spans="1:1" x14ac:dyDescent="0.25">
      <c r="A78" s="1">
        <v>77</v>
      </c>
    </row>
    <row r="79" spans="1:1" x14ac:dyDescent="0.25">
      <c r="A79" s="2">
        <v>78</v>
      </c>
    </row>
    <row r="80" spans="1:1" x14ac:dyDescent="0.25">
      <c r="A80" s="2">
        <v>79</v>
      </c>
    </row>
    <row r="81" spans="1:1" x14ac:dyDescent="0.25">
      <c r="A81" s="2">
        <v>80</v>
      </c>
    </row>
    <row r="82" spans="1:1" x14ac:dyDescent="0.25">
      <c r="A82" s="1">
        <v>81</v>
      </c>
    </row>
    <row r="83" spans="1:1" x14ac:dyDescent="0.25">
      <c r="A83" s="1">
        <v>82</v>
      </c>
    </row>
    <row r="84" spans="1:1" x14ac:dyDescent="0.25">
      <c r="A84" s="2">
        <v>83</v>
      </c>
    </row>
    <row r="85" spans="1:1" x14ac:dyDescent="0.25">
      <c r="A85" s="2">
        <v>84</v>
      </c>
    </row>
    <row r="86" spans="1:1" x14ac:dyDescent="0.25">
      <c r="A86" s="2">
        <v>85</v>
      </c>
    </row>
    <row r="87" spans="1:1" x14ac:dyDescent="0.25">
      <c r="A87" s="1">
        <v>86</v>
      </c>
    </row>
    <row r="88" spans="1:1" x14ac:dyDescent="0.25">
      <c r="A88" s="1">
        <v>87</v>
      </c>
    </row>
    <row r="89" spans="1:1" x14ac:dyDescent="0.25">
      <c r="A89" s="2">
        <v>88</v>
      </c>
    </row>
    <row r="90" spans="1:1" x14ac:dyDescent="0.25">
      <c r="A90" s="2">
        <v>89</v>
      </c>
    </row>
    <row r="91" spans="1:1" x14ac:dyDescent="0.25">
      <c r="A91" s="2">
        <v>90</v>
      </c>
    </row>
    <row r="92" spans="1:1" x14ac:dyDescent="0.25">
      <c r="A92" s="1">
        <v>91</v>
      </c>
    </row>
    <row r="93" spans="1:1" x14ac:dyDescent="0.25">
      <c r="A93" s="1">
        <v>92</v>
      </c>
    </row>
    <row r="94" spans="1:1" x14ac:dyDescent="0.25">
      <c r="A94" s="2">
        <v>93</v>
      </c>
    </row>
    <row r="95" spans="1:1" x14ac:dyDescent="0.25">
      <c r="A95" s="2">
        <v>94</v>
      </c>
    </row>
    <row r="96" spans="1:1" x14ac:dyDescent="0.25">
      <c r="A96" s="2">
        <v>95</v>
      </c>
    </row>
    <row r="97" spans="1:1" x14ac:dyDescent="0.25">
      <c r="A97" s="1">
        <v>96</v>
      </c>
    </row>
    <row r="98" spans="1:1" x14ac:dyDescent="0.25">
      <c r="A98" s="1">
        <v>97</v>
      </c>
    </row>
    <row r="99" spans="1:1" x14ac:dyDescent="0.25">
      <c r="A99" s="2">
        <v>98</v>
      </c>
    </row>
    <row r="100" spans="1:1" x14ac:dyDescent="0.25">
      <c r="A100" s="2">
        <v>99</v>
      </c>
    </row>
    <row r="101" spans="1:1" x14ac:dyDescent="0.25">
      <c r="A101" s="2">
        <v>100</v>
      </c>
    </row>
    <row r="102" spans="1:1" x14ac:dyDescent="0.25">
      <c r="A102" s="1">
        <v>101</v>
      </c>
    </row>
    <row r="103" spans="1:1" x14ac:dyDescent="0.25">
      <c r="A103" s="1">
        <v>102</v>
      </c>
    </row>
    <row r="104" spans="1:1" x14ac:dyDescent="0.25">
      <c r="A104" s="2">
        <v>103</v>
      </c>
    </row>
    <row r="105" spans="1:1" x14ac:dyDescent="0.25">
      <c r="A105" s="2">
        <v>104</v>
      </c>
    </row>
    <row r="106" spans="1:1" x14ac:dyDescent="0.25">
      <c r="A106" s="2">
        <v>105</v>
      </c>
    </row>
    <row r="107" spans="1:1" x14ac:dyDescent="0.25">
      <c r="A107" s="1">
        <v>106</v>
      </c>
    </row>
    <row r="108" spans="1:1" x14ac:dyDescent="0.25">
      <c r="A108" s="1">
        <v>107</v>
      </c>
    </row>
    <row r="109" spans="1:1" x14ac:dyDescent="0.25">
      <c r="A109" s="2">
        <v>108</v>
      </c>
    </row>
    <row r="110" spans="1:1" x14ac:dyDescent="0.25">
      <c r="A110" s="2">
        <v>109</v>
      </c>
    </row>
    <row r="111" spans="1:1" x14ac:dyDescent="0.25">
      <c r="A111" s="2">
        <v>110</v>
      </c>
    </row>
    <row r="112" spans="1:1" x14ac:dyDescent="0.25">
      <c r="A112" s="1">
        <v>111</v>
      </c>
    </row>
    <row r="113" spans="1:1" x14ac:dyDescent="0.25">
      <c r="A113" s="1">
        <v>112</v>
      </c>
    </row>
    <row r="114" spans="1:1" x14ac:dyDescent="0.25">
      <c r="A114" s="2">
        <v>113</v>
      </c>
    </row>
    <row r="115" spans="1:1" x14ac:dyDescent="0.25">
      <c r="A115" s="2">
        <v>114</v>
      </c>
    </row>
    <row r="116" spans="1:1" x14ac:dyDescent="0.25">
      <c r="A116" s="2">
        <v>115</v>
      </c>
    </row>
    <row r="117" spans="1:1" x14ac:dyDescent="0.25">
      <c r="A117" s="1">
        <v>116</v>
      </c>
    </row>
    <row r="118" spans="1:1" x14ac:dyDescent="0.25">
      <c r="A118" s="1">
        <v>117</v>
      </c>
    </row>
    <row r="119" spans="1:1" x14ac:dyDescent="0.25">
      <c r="A119" s="2">
        <v>118</v>
      </c>
    </row>
    <row r="120" spans="1:1" x14ac:dyDescent="0.25">
      <c r="A120" s="2">
        <v>119</v>
      </c>
    </row>
    <row r="121" spans="1:1" x14ac:dyDescent="0.25">
      <c r="A121" s="2">
        <v>120</v>
      </c>
    </row>
    <row r="122" spans="1:1" x14ac:dyDescent="0.25">
      <c r="A122" s="1">
        <v>121</v>
      </c>
    </row>
    <row r="123" spans="1:1" x14ac:dyDescent="0.25">
      <c r="A123" s="1">
        <v>122</v>
      </c>
    </row>
    <row r="124" spans="1:1" x14ac:dyDescent="0.25">
      <c r="A124" s="2">
        <v>123</v>
      </c>
    </row>
    <row r="125" spans="1:1" x14ac:dyDescent="0.25">
      <c r="A125" s="2">
        <v>124</v>
      </c>
    </row>
    <row r="126" spans="1:1" x14ac:dyDescent="0.25">
      <c r="A126" s="2">
        <v>125</v>
      </c>
    </row>
    <row r="127" spans="1:1" x14ac:dyDescent="0.25">
      <c r="A127" s="1">
        <v>126</v>
      </c>
    </row>
    <row r="128" spans="1:1" x14ac:dyDescent="0.25">
      <c r="A128" s="1">
        <v>127</v>
      </c>
    </row>
    <row r="129" spans="1:1" x14ac:dyDescent="0.25">
      <c r="A129" s="2">
        <v>128</v>
      </c>
    </row>
    <row r="130" spans="1:1" x14ac:dyDescent="0.25">
      <c r="A130" s="2">
        <v>129</v>
      </c>
    </row>
    <row r="131" spans="1:1" x14ac:dyDescent="0.25">
      <c r="A131" s="2">
        <v>130</v>
      </c>
    </row>
    <row r="132" spans="1:1" x14ac:dyDescent="0.25">
      <c r="A132" s="1">
        <v>131</v>
      </c>
    </row>
    <row r="133" spans="1:1" x14ac:dyDescent="0.25">
      <c r="A133" s="1">
        <v>132</v>
      </c>
    </row>
    <row r="134" spans="1:1" x14ac:dyDescent="0.25">
      <c r="A134" s="2">
        <v>133</v>
      </c>
    </row>
    <row r="135" spans="1:1" x14ac:dyDescent="0.25">
      <c r="A135" s="2">
        <v>134</v>
      </c>
    </row>
    <row r="136" spans="1:1" x14ac:dyDescent="0.25">
      <c r="A136" s="2">
        <v>135</v>
      </c>
    </row>
    <row r="137" spans="1:1" x14ac:dyDescent="0.25">
      <c r="A137" s="1">
        <v>136</v>
      </c>
    </row>
    <row r="138" spans="1:1" x14ac:dyDescent="0.25">
      <c r="A138" s="1">
        <v>137</v>
      </c>
    </row>
    <row r="139" spans="1:1" x14ac:dyDescent="0.25">
      <c r="A139" s="2">
        <v>138</v>
      </c>
    </row>
    <row r="140" spans="1:1" x14ac:dyDescent="0.25">
      <c r="A140" s="2">
        <v>139</v>
      </c>
    </row>
    <row r="141" spans="1:1" x14ac:dyDescent="0.25">
      <c r="A141" s="2">
        <v>140</v>
      </c>
    </row>
    <row r="142" spans="1:1" x14ac:dyDescent="0.25">
      <c r="A142" s="1">
        <v>141</v>
      </c>
    </row>
    <row r="143" spans="1:1" x14ac:dyDescent="0.25">
      <c r="A143" s="1">
        <v>142</v>
      </c>
    </row>
    <row r="144" spans="1:1" x14ac:dyDescent="0.25">
      <c r="A144" s="2">
        <v>143</v>
      </c>
    </row>
    <row r="145" spans="1:1" x14ac:dyDescent="0.25">
      <c r="A145" s="2">
        <v>144</v>
      </c>
    </row>
    <row r="146" spans="1:1" x14ac:dyDescent="0.25">
      <c r="A146" s="2">
        <v>145</v>
      </c>
    </row>
    <row r="147" spans="1:1" x14ac:dyDescent="0.25">
      <c r="A147" s="1">
        <v>146</v>
      </c>
    </row>
    <row r="148" spans="1:1" x14ac:dyDescent="0.25">
      <c r="A148" s="1">
        <v>147</v>
      </c>
    </row>
    <row r="149" spans="1:1" x14ac:dyDescent="0.25">
      <c r="A149" s="2">
        <v>148</v>
      </c>
    </row>
    <row r="150" spans="1:1" x14ac:dyDescent="0.25">
      <c r="A150" s="2">
        <v>149</v>
      </c>
    </row>
    <row r="151" spans="1:1" x14ac:dyDescent="0.25">
      <c r="A151" s="2">
        <v>150</v>
      </c>
    </row>
    <row r="152" spans="1:1" x14ac:dyDescent="0.25">
      <c r="A152" s="1">
        <v>151</v>
      </c>
    </row>
    <row r="153" spans="1:1" x14ac:dyDescent="0.25">
      <c r="A153" s="1">
        <v>152</v>
      </c>
    </row>
    <row r="154" spans="1:1" x14ac:dyDescent="0.25">
      <c r="A154" s="2">
        <v>153</v>
      </c>
    </row>
    <row r="155" spans="1:1" x14ac:dyDescent="0.25">
      <c r="A155" s="2">
        <v>154</v>
      </c>
    </row>
    <row r="156" spans="1:1" x14ac:dyDescent="0.25">
      <c r="A156" s="2">
        <v>155</v>
      </c>
    </row>
    <row r="157" spans="1:1" x14ac:dyDescent="0.25">
      <c r="A157" s="1">
        <v>156</v>
      </c>
    </row>
    <row r="158" spans="1:1" x14ac:dyDescent="0.25">
      <c r="A158" s="1">
        <v>157</v>
      </c>
    </row>
    <row r="159" spans="1:1" x14ac:dyDescent="0.25">
      <c r="A159" s="2">
        <v>158</v>
      </c>
    </row>
    <row r="160" spans="1:1" x14ac:dyDescent="0.25">
      <c r="A160" s="2">
        <v>159</v>
      </c>
    </row>
    <row r="161" spans="1:1" x14ac:dyDescent="0.25">
      <c r="A161" s="2">
        <v>160</v>
      </c>
    </row>
    <row r="162" spans="1:1" x14ac:dyDescent="0.25">
      <c r="A162" s="1">
        <v>161</v>
      </c>
    </row>
    <row r="163" spans="1:1" x14ac:dyDescent="0.25">
      <c r="A163" s="1">
        <v>162</v>
      </c>
    </row>
    <row r="164" spans="1:1" x14ac:dyDescent="0.25">
      <c r="A164" s="2">
        <v>163</v>
      </c>
    </row>
    <row r="165" spans="1:1" x14ac:dyDescent="0.25">
      <c r="A165" s="2">
        <v>164</v>
      </c>
    </row>
    <row r="166" spans="1:1" x14ac:dyDescent="0.25">
      <c r="A166" s="2">
        <v>165</v>
      </c>
    </row>
    <row r="167" spans="1:1" x14ac:dyDescent="0.25">
      <c r="A167" s="1">
        <v>166</v>
      </c>
    </row>
    <row r="168" spans="1:1" x14ac:dyDescent="0.25">
      <c r="A168" s="1">
        <v>167</v>
      </c>
    </row>
    <row r="169" spans="1:1" x14ac:dyDescent="0.25">
      <c r="A169" s="2">
        <v>168</v>
      </c>
    </row>
    <row r="170" spans="1:1" x14ac:dyDescent="0.25">
      <c r="A170" s="2">
        <v>169</v>
      </c>
    </row>
    <row r="171" spans="1:1" x14ac:dyDescent="0.25">
      <c r="A171" s="2">
        <v>170</v>
      </c>
    </row>
    <row r="172" spans="1:1" x14ac:dyDescent="0.25">
      <c r="A172" s="1">
        <v>171</v>
      </c>
    </row>
    <row r="173" spans="1:1" x14ac:dyDescent="0.25">
      <c r="A173" s="1">
        <v>172</v>
      </c>
    </row>
    <row r="174" spans="1:1" x14ac:dyDescent="0.25">
      <c r="A174" s="2">
        <v>173</v>
      </c>
    </row>
    <row r="175" spans="1:1" x14ac:dyDescent="0.25">
      <c r="A175" s="2">
        <v>174</v>
      </c>
    </row>
    <row r="176" spans="1:1" x14ac:dyDescent="0.25">
      <c r="A176" s="2">
        <v>175</v>
      </c>
    </row>
    <row r="177" spans="1:1" x14ac:dyDescent="0.25">
      <c r="A177" s="1">
        <v>176</v>
      </c>
    </row>
    <row r="178" spans="1:1" x14ac:dyDescent="0.25">
      <c r="A178" s="1">
        <v>177</v>
      </c>
    </row>
    <row r="179" spans="1:1" x14ac:dyDescent="0.25">
      <c r="A179" s="2">
        <v>178</v>
      </c>
    </row>
    <row r="180" spans="1:1" x14ac:dyDescent="0.25">
      <c r="A180" s="2">
        <v>179</v>
      </c>
    </row>
    <row r="181" spans="1:1" x14ac:dyDescent="0.25">
      <c r="A181" s="2">
        <v>180</v>
      </c>
    </row>
    <row r="182" spans="1:1" x14ac:dyDescent="0.25">
      <c r="A182" s="1">
        <v>181</v>
      </c>
    </row>
    <row r="183" spans="1:1" x14ac:dyDescent="0.25">
      <c r="A183" s="1">
        <v>182</v>
      </c>
    </row>
    <row r="184" spans="1:1" x14ac:dyDescent="0.25">
      <c r="A184" s="2">
        <v>183</v>
      </c>
    </row>
    <row r="185" spans="1:1" x14ac:dyDescent="0.25">
      <c r="A185" s="2">
        <v>184</v>
      </c>
    </row>
    <row r="186" spans="1:1" x14ac:dyDescent="0.25">
      <c r="A186" s="2">
        <v>185</v>
      </c>
    </row>
    <row r="187" spans="1:1" x14ac:dyDescent="0.25">
      <c r="A187" s="1">
        <v>186</v>
      </c>
    </row>
    <row r="188" spans="1:1" x14ac:dyDescent="0.25">
      <c r="A188" s="1">
        <v>187</v>
      </c>
    </row>
    <row r="189" spans="1:1" x14ac:dyDescent="0.25">
      <c r="A189" s="2">
        <v>188</v>
      </c>
    </row>
    <row r="190" spans="1:1" x14ac:dyDescent="0.25">
      <c r="A190" s="2">
        <v>189</v>
      </c>
    </row>
    <row r="191" spans="1:1" x14ac:dyDescent="0.25">
      <c r="A191" s="2">
        <v>190</v>
      </c>
    </row>
    <row r="192" spans="1:1" x14ac:dyDescent="0.25">
      <c r="A192" s="1">
        <v>191</v>
      </c>
    </row>
    <row r="193" spans="1:1" x14ac:dyDescent="0.25">
      <c r="A193" s="1">
        <v>192</v>
      </c>
    </row>
    <row r="194" spans="1:1" x14ac:dyDescent="0.25">
      <c r="A194" s="2">
        <v>193</v>
      </c>
    </row>
    <row r="195" spans="1:1" x14ac:dyDescent="0.25">
      <c r="A195" s="2">
        <v>194</v>
      </c>
    </row>
    <row r="196" spans="1:1" x14ac:dyDescent="0.25">
      <c r="A196" s="2">
        <v>195</v>
      </c>
    </row>
    <row r="197" spans="1:1" x14ac:dyDescent="0.25">
      <c r="A197" s="1">
        <v>196</v>
      </c>
    </row>
    <row r="198" spans="1:1" x14ac:dyDescent="0.25">
      <c r="A198" s="1">
        <v>197</v>
      </c>
    </row>
    <row r="199" spans="1:1" x14ac:dyDescent="0.25">
      <c r="A199" s="2">
        <v>198</v>
      </c>
    </row>
    <row r="200" spans="1:1" x14ac:dyDescent="0.25">
      <c r="A200" s="2">
        <v>199</v>
      </c>
    </row>
    <row r="201" spans="1:1" x14ac:dyDescent="0.25">
      <c r="A201" s="2">
        <v>200</v>
      </c>
    </row>
    <row r="202" spans="1:1" x14ac:dyDescent="0.25">
      <c r="A202" s="1">
        <v>201</v>
      </c>
    </row>
    <row r="203" spans="1:1" x14ac:dyDescent="0.25">
      <c r="A203" s="1">
        <v>202</v>
      </c>
    </row>
    <row r="204" spans="1:1" x14ac:dyDescent="0.25">
      <c r="A204" s="2">
        <v>203</v>
      </c>
    </row>
    <row r="205" spans="1:1" x14ac:dyDescent="0.25">
      <c r="A205" s="2">
        <v>204</v>
      </c>
    </row>
    <row r="206" spans="1:1" x14ac:dyDescent="0.25">
      <c r="A206" s="2">
        <v>205</v>
      </c>
    </row>
    <row r="207" spans="1:1" x14ac:dyDescent="0.25">
      <c r="A207" s="1">
        <v>206</v>
      </c>
    </row>
    <row r="208" spans="1:1" x14ac:dyDescent="0.25">
      <c r="A208" s="1">
        <v>207</v>
      </c>
    </row>
    <row r="209" spans="1:1" x14ac:dyDescent="0.25">
      <c r="A209" s="2">
        <v>208</v>
      </c>
    </row>
    <row r="210" spans="1:1" x14ac:dyDescent="0.25">
      <c r="A210" s="2">
        <v>209</v>
      </c>
    </row>
    <row r="211" spans="1:1" x14ac:dyDescent="0.25">
      <c r="A211" s="2">
        <v>210</v>
      </c>
    </row>
    <row r="212" spans="1:1" x14ac:dyDescent="0.25">
      <c r="A212" s="1">
        <v>211</v>
      </c>
    </row>
    <row r="213" spans="1:1" x14ac:dyDescent="0.25">
      <c r="A213" s="1">
        <v>212</v>
      </c>
    </row>
    <row r="214" spans="1:1" x14ac:dyDescent="0.25">
      <c r="A214" s="2">
        <v>213</v>
      </c>
    </row>
    <row r="215" spans="1:1" x14ac:dyDescent="0.25">
      <c r="A215" s="2">
        <v>214</v>
      </c>
    </row>
    <row r="216" spans="1:1" x14ac:dyDescent="0.25">
      <c r="A216" s="2">
        <v>215</v>
      </c>
    </row>
    <row r="217" spans="1:1" x14ac:dyDescent="0.25">
      <c r="A217" s="1">
        <v>216</v>
      </c>
    </row>
    <row r="218" spans="1:1" x14ac:dyDescent="0.25">
      <c r="A218" s="1">
        <v>217</v>
      </c>
    </row>
    <row r="219" spans="1:1" x14ac:dyDescent="0.25">
      <c r="A219" s="2">
        <v>218</v>
      </c>
    </row>
    <row r="220" spans="1:1" x14ac:dyDescent="0.25">
      <c r="A220" s="2">
        <v>219</v>
      </c>
    </row>
    <row r="221" spans="1:1" x14ac:dyDescent="0.25">
      <c r="A221" s="2">
        <v>220</v>
      </c>
    </row>
    <row r="222" spans="1:1" x14ac:dyDescent="0.25">
      <c r="A222" s="1">
        <v>221</v>
      </c>
    </row>
    <row r="223" spans="1:1" x14ac:dyDescent="0.25">
      <c r="A223" s="1">
        <v>222</v>
      </c>
    </row>
    <row r="224" spans="1:1" x14ac:dyDescent="0.25">
      <c r="A224" s="2">
        <v>223</v>
      </c>
    </row>
    <row r="225" spans="1:1" x14ac:dyDescent="0.25">
      <c r="A225" s="2">
        <v>224</v>
      </c>
    </row>
    <row r="226" spans="1:1" x14ac:dyDescent="0.25">
      <c r="A226" s="2">
        <v>225</v>
      </c>
    </row>
    <row r="227" spans="1:1" x14ac:dyDescent="0.25">
      <c r="A227" s="1">
        <v>226</v>
      </c>
    </row>
    <row r="228" spans="1:1" x14ac:dyDescent="0.25">
      <c r="A228" s="1">
        <v>227</v>
      </c>
    </row>
    <row r="229" spans="1:1" x14ac:dyDescent="0.25">
      <c r="A229" s="2">
        <v>228</v>
      </c>
    </row>
    <row r="230" spans="1:1" x14ac:dyDescent="0.25">
      <c r="A230" s="2">
        <v>229</v>
      </c>
    </row>
    <row r="231" spans="1:1" x14ac:dyDescent="0.25">
      <c r="A231" s="2">
        <v>230</v>
      </c>
    </row>
    <row r="232" spans="1:1" x14ac:dyDescent="0.25">
      <c r="A232" s="1">
        <v>231</v>
      </c>
    </row>
    <row r="233" spans="1:1" x14ac:dyDescent="0.25">
      <c r="A233" s="1">
        <v>232</v>
      </c>
    </row>
    <row r="234" spans="1:1" x14ac:dyDescent="0.25">
      <c r="A234" s="2">
        <v>233</v>
      </c>
    </row>
    <row r="235" spans="1:1" x14ac:dyDescent="0.25">
      <c r="A235" s="2">
        <v>234</v>
      </c>
    </row>
    <row r="236" spans="1:1" x14ac:dyDescent="0.25">
      <c r="A236" s="2">
        <v>235</v>
      </c>
    </row>
    <row r="237" spans="1:1" x14ac:dyDescent="0.25">
      <c r="A237" s="1">
        <v>236</v>
      </c>
    </row>
    <row r="238" spans="1:1" x14ac:dyDescent="0.25">
      <c r="A238" s="1">
        <v>237</v>
      </c>
    </row>
    <row r="239" spans="1:1" x14ac:dyDescent="0.25">
      <c r="A239" s="2">
        <v>238</v>
      </c>
    </row>
    <row r="240" spans="1:1" x14ac:dyDescent="0.25">
      <c r="A240" s="2">
        <v>239</v>
      </c>
    </row>
    <row r="241" spans="1:1" x14ac:dyDescent="0.25">
      <c r="A241" s="2">
        <v>240</v>
      </c>
    </row>
    <row r="242" spans="1:1" x14ac:dyDescent="0.25">
      <c r="A242" s="1">
        <v>241</v>
      </c>
    </row>
    <row r="243" spans="1:1" x14ac:dyDescent="0.25">
      <c r="A243" s="1">
        <v>242</v>
      </c>
    </row>
    <row r="244" spans="1:1" x14ac:dyDescent="0.25">
      <c r="A244" s="2">
        <v>243</v>
      </c>
    </row>
    <row r="245" spans="1:1" x14ac:dyDescent="0.25">
      <c r="A245" s="2">
        <v>244</v>
      </c>
    </row>
    <row r="246" spans="1:1" x14ac:dyDescent="0.25">
      <c r="A246" s="2">
        <v>245</v>
      </c>
    </row>
    <row r="247" spans="1:1" x14ac:dyDescent="0.25">
      <c r="A247" s="1">
        <v>246</v>
      </c>
    </row>
    <row r="248" spans="1:1" x14ac:dyDescent="0.25">
      <c r="A248" s="1">
        <v>247</v>
      </c>
    </row>
    <row r="249" spans="1:1" x14ac:dyDescent="0.25">
      <c r="A249" s="2">
        <v>248</v>
      </c>
    </row>
    <row r="250" spans="1:1" x14ac:dyDescent="0.25">
      <c r="A250" s="2">
        <v>249</v>
      </c>
    </row>
    <row r="251" spans="1:1" x14ac:dyDescent="0.25">
      <c r="A251" s="2">
        <v>250</v>
      </c>
    </row>
    <row r="252" spans="1:1" x14ac:dyDescent="0.25">
      <c r="A252" s="1">
        <v>251</v>
      </c>
    </row>
    <row r="253" spans="1:1" x14ac:dyDescent="0.25">
      <c r="A253" s="1">
        <v>252</v>
      </c>
    </row>
    <row r="254" spans="1:1" x14ac:dyDescent="0.25">
      <c r="A254" s="2">
        <v>253</v>
      </c>
    </row>
    <row r="255" spans="1:1" x14ac:dyDescent="0.25">
      <c r="A255" s="2">
        <v>254</v>
      </c>
    </row>
    <row r="256" spans="1:1" x14ac:dyDescent="0.25">
      <c r="A256" s="2">
        <v>255</v>
      </c>
    </row>
    <row r="257" spans="1:1" x14ac:dyDescent="0.25">
      <c r="A257" s="1">
        <v>256</v>
      </c>
    </row>
    <row r="258" spans="1:1" x14ac:dyDescent="0.25">
      <c r="A258" s="1">
        <v>257</v>
      </c>
    </row>
    <row r="259" spans="1:1" x14ac:dyDescent="0.25">
      <c r="A259" s="2">
        <v>258</v>
      </c>
    </row>
    <row r="260" spans="1:1" x14ac:dyDescent="0.25">
      <c r="A260" s="2">
        <v>259</v>
      </c>
    </row>
    <row r="261" spans="1:1" x14ac:dyDescent="0.25">
      <c r="A261" s="2">
        <v>260</v>
      </c>
    </row>
    <row r="262" spans="1:1" x14ac:dyDescent="0.25">
      <c r="A262" s="1">
        <v>261</v>
      </c>
    </row>
    <row r="263" spans="1:1" x14ac:dyDescent="0.25">
      <c r="A263" s="1">
        <v>262</v>
      </c>
    </row>
    <row r="264" spans="1:1" x14ac:dyDescent="0.25">
      <c r="A264" s="2">
        <v>263</v>
      </c>
    </row>
    <row r="265" spans="1:1" x14ac:dyDescent="0.25">
      <c r="A265" s="2">
        <v>264</v>
      </c>
    </row>
    <row r="266" spans="1:1" x14ac:dyDescent="0.25">
      <c r="A266" s="2">
        <v>265</v>
      </c>
    </row>
    <row r="267" spans="1:1" x14ac:dyDescent="0.25">
      <c r="A267" s="1">
        <v>266</v>
      </c>
    </row>
    <row r="268" spans="1:1" x14ac:dyDescent="0.25">
      <c r="A268" s="1">
        <v>267</v>
      </c>
    </row>
    <row r="269" spans="1:1" x14ac:dyDescent="0.25">
      <c r="A269" s="2">
        <v>268</v>
      </c>
    </row>
    <row r="270" spans="1:1" x14ac:dyDescent="0.25">
      <c r="A270" s="2">
        <v>269</v>
      </c>
    </row>
    <row r="271" spans="1:1" x14ac:dyDescent="0.25">
      <c r="A271" s="2">
        <v>270</v>
      </c>
    </row>
    <row r="272" spans="1:1" x14ac:dyDescent="0.25">
      <c r="A272" s="1">
        <v>271</v>
      </c>
    </row>
    <row r="273" spans="1:1" x14ac:dyDescent="0.25">
      <c r="A273" s="1">
        <v>272</v>
      </c>
    </row>
    <row r="274" spans="1:1" x14ac:dyDescent="0.25">
      <c r="A274" s="2">
        <v>273</v>
      </c>
    </row>
    <row r="275" spans="1:1" x14ac:dyDescent="0.25">
      <c r="A275" s="2">
        <v>274</v>
      </c>
    </row>
    <row r="276" spans="1:1" x14ac:dyDescent="0.25">
      <c r="A276" s="2">
        <v>275</v>
      </c>
    </row>
    <row r="277" spans="1:1" x14ac:dyDescent="0.25">
      <c r="A277" s="1">
        <v>276</v>
      </c>
    </row>
    <row r="278" spans="1:1" x14ac:dyDescent="0.25">
      <c r="A278" s="1">
        <v>277</v>
      </c>
    </row>
    <row r="279" spans="1:1" x14ac:dyDescent="0.25">
      <c r="A279" s="2">
        <v>278</v>
      </c>
    </row>
    <row r="280" spans="1:1" x14ac:dyDescent="0.25">
      <c r="A280" s="2">
        <v>279</v>
      </c>
    </row>
    <row r="281" spans="1:1" x14ac:dyDescent="0.25">
      <c r="A281" s="2">
        <v>280</v>
      </c>
    </row>
    <row r="282" spans="1:1" x14ac:dyDescent="0.25">
      <c r="A282" s="1">
        <v>281</v>
      </c>
    </row>
    <row r="283" spans="1:1" x14ac:dyDescent="0.25">
      <c r="A283" s="1">
        <v>282</v>
      </c>
    </row>
    <row r="284" spans="1:1" x14ac:dyDescent="0.25">
      <c r="A284" s="2">
        <v>283</v>
      </c>
    </row>
    <row r="285" spans="1:1" x14ac:dyDescent="0.25">
      <c r="A285" s="2">
        <v>284</v>
      </c>
    </row>
    <row r="286" spans="1:1" x14ac:dyDescent="0.25">
      <c r="A286" s="2">
        <v>285</v>
      </c>
    </row>
    <row r="287" spans="1:1" x14ac:dyDescent="0.25">
      <c r="A287" s="1">
        <v>286</v>
      </c>
    </row>
    <row r="288" spans="1:1" x14ac:dyDescent="0.25">
      <c r="A288" s="1">
        <v>287</v>
      </c>
    </row>
    <row r="289" spans="1:1" x14ac:dyDescent="0.25">
      <c r="A289" s="2">
        <v>288</v>
      </c>
    </row>
    <row r="290" spans="1:1" x14ac:dyDescent="0.25">
      <c r="A290" s="2">
        <v>289</v>
      </c>
    </row>
    <row r="291" spans="1:1" x14ac:dyDescent="0.25">
      <c r="A291" s="2">
        <v>290</v>
      </c>
    </row>
    <row r="292" spans="1:1" x14ac:dyDescent="0.25">
      <c r="A292" s="1">
        <v>291</v>
      </c>
    </row>
    <row r="293" spans="1:1" x14ac:dyDescent="0.25">
      <c r="A293" s="1">
        <v>292</v>
      </c>
    </row>
    <row r="294" spans="1:1" x14ac:dyDescent="0.25">
      <c r="A294" s="2">
        <v>293</v>
      </c>
    </row>
    <row r="295" spans="1:1" x14ac:dyDescent="0.25">
      <c r="A295" s="2">
        <v>294</v>
      </c>
    </row>
    <row r="296" spans="1:1" x14ac:dyDescent="0.25">
      <c r="A296" s="2">
        <v>295</v>
      </c>
    </row>
    <row r="297" spans="1:1" x14ac:dyDescent="0.25">
      <c r="A297" s="1">
        <v>296</v>
      </c>
    </row>
    <row r="298" spans="1:1" x14ac:dyDescent="0.25">
      <c r="A298" s="1">
        <v>297</v>
      </c>
    </row>
    <row r="299" spans="1:1" x14ac:dyDescent="0.25">
      <c r="A299" s="2">
        <v>298</v>
      </c>
    </row>
    <row r="300" spans="1:1" x14ac:dyDescent="0.25">
      <c r="A300" s="2">
        <v>299</v>
      </c>
    </row>
    <row r="301" spans="1:1" x14ac:dyDescent="0.25">
      <c r="A301" s="2">
        <v>300</v>
      </c>
    </row>
    <row r="302" spans="1:1" x14ac:dyDescent="0.25">
      <c r="A302" s="1">
        <v>301</v>
      </c>
    </row>
    <row r="303" spans="1:1" x14ac:dyDescent="0.25">
      <c r="A303" s="1">
        <v>302</v>
      </c>
    </row>
    <row r="304" spans="1:1" x14ac:dyDescent="0.25">
      <c r="A304" s="2">
        <v>303</v>
      </c>
    </row>
    <row r="305" spans="1:1" x14ac:dyDescent="0.25">
      <c r="A305" s="2">
        <v>304</v>
      </c>
    </row>
    <row r="306" spans="1:1" x14ac:dyDescent="0.25">
      <c r="A306" s="2">
        <v>305</v>
      </c>
    </row>
    <row r="307" spans="1:1" x14ac:dyDescent="0.25">
      <c r="A307" s="1">
        <v>306</v>
      </c>
    </row>
    <row r="308" spans="1:1" x14ac:dyDescent="0.25">
      <c r="A308" s="1">
        <v>307</v>
      </c>
    </row>
    <row r="309" spans="1:1" x14ac:dyDescent="0.25">
      <c r="A309" s="2">
        <v>308</v>
      </c>
    </row>
    <row r="310" spans="1:1" x14ac:dyDescent="0.25">
      <c r="A310" s="2">
        <v>309</v>
      </c>
    </row>
    <row r="311" spans="1:1" x14ac:dyDescent="0.25">
      <c r="A311" s="2">
        <v>310</v>
      </c>
    </row>
    <row r="312" spans="1:1" x14ac:dyDescent="0.25">
      <c r="A312" s="1">
        <v>311</v>
      </c>
    </row>
    <row r="313" spans="1:1" x14ac:dyDescent="0.25">
      <c r="A313" s="1">
        <v>312</v>
      </c>
    </row>
    <row r="314" spans="1:1" x14ac:dyDescent="0.25">
      <c r="A314" s="2">
        <v>313</v>
      </c>
    </row>
    <row r="315" spans="1:1" x14ac:dyDescent="0.25">
      <c r="A315" s="2">
        <v>314</v>
      </c>
    </row>
    <row r="316" spans="1:1" x14ac:dyDescent="0.25">
      <c r="A316" s="2">
        <v>315</v>
      </c>
    </row>
    <row r="317" spans="1:1" x14ac:dyDescent="0.25">
      <c r="A317" s="1">
        <v>316</v>
      </c>
    </row>
    <row r="318" spans="1:1" x14ac:dyDescent="0.25">
      <c r="A318" s="1">
        <v>317</v>
      </c>
    </row>
    <row r="319" spans="1:1" x14ac:dyDescent="0.25">
      <c r="A319" s="2">
        <v>318</v>
      </c>
    </row>
    <row r="320" spans="1:1" x14ac:dyDescent="0.25">
      <c r="A320" s="2">
        <v>319</v>
      </c>
    </row>
    <row r="321" spans="1:1" x14ac:dyDescent="0.25">
      <c r="A321" s="2">
        <v>320</v>
      </c>
    </row>
    <row r="322" spans="1:1" x14ac:dyDescent="0.25">
      <c r="A322" s="1">
        <v>321</v>
      </c>
    </row>
    <row r="323" spans="1:1" x14ac:dyDescent="0.25">
      <c r="A323" s="1">
        <v>322</v>
      </c>
    </row>
    <row r="324" spans="1:1" x14ac:dyDescent="0.25">
      <c r="A324" s="2">
        <v>323</v>
      </c>
    </row>
    <row r="325" spans="1:1" x14ac:dyDescent="0.25">
      <c r="A325" s="2">
        <v>324</v>
      </c>
    </row>
    <row r="326" spans="1:1" x14ac:dyDescent="0.25">
      <c r="A326" s="2">
        <v>325</v>
      </c>
    </row>
    <row r="327" spans="1:1" x14ac:dyDescent="0.25">
      <c r="A327" s="1">
        <v>326</v>
      </c>
    </row>
    <row r="328" spans="1:1" x14ac:dyDescent="0.25">
      <c r="A328" s="1">
        <v>327</v>
      </c>
    </row>
    <row r="329" spans="1:1" x14ac:dyDescent="0.25">
      <c r="A329" s="2">
        <v>328</v>
      </c>
    </row>
    <row r="330" spans="1:1" x14ac:dyDescent="0.25">
      <c r="A330" s="2">
        <v>329</v>
      </c>
    </row>
    <row r="331" spans="1:1" x14ac:dyDescent="0.25">
      <c r="A331" s="2">
        <v>330</v>
      </c>
    </row>
    <row r="332" spans="1:1" x14ac:dyDescent="0.25">
      <c r="A332" s="1">
        <v>331</v>
      </c>
    </row>
    <row r="333" spans="1:1" x14ac:dyDescent="0.25">
      <c r="A333" s="1">
        <v>332</v>
      </c>
    </row>
    <row r="334" spans="1:1" x14ac:dyDescent="0.25">
      <c r="A334" s="2">
        <v>333</v>
      </c>
    </row>
    <row r="335" spans="1:1" x14ac:dyDescent="0.25">
      <c r="A335" s="2">
        <v>334</v>
      </c>
    </row>
    <row r="336" spans="1:1" x14ac:dyDescent="0.25">
      <c r="A336" s="2">
        <v>335</v>
      </c>
    </row>
    <row r="337" spans="1:1" x14ac:dyDescent="0.25">
      <c r="A337" s="1">
        <v>336</v>
      </c>
    </row>
    <row r="338" spans="1:1" x14ac:dyDescent="0.25">
      <c r="A338" s="1">
        <v>337</v>
      </c>
    </row>
    <row r="339" spans="1:1" x14ac:dyDescent="0.25">
      <c r="A339" s="2">
        <v>338</v>
      </c>
    </row>
    <row r="340" spans="1:1" x14ac:dyDescent="0.25">
      <c r="A340" s="2">
        <v>339</v>
      </c>
    </row>
    <row r="341" spans="1:1" x14ac:dyDescent="0.25">
      <c r="A341" s="2">
        <v>340</v>
      </c>
    </row>
    <row r="342" spans="1:1" x14ac:dyDescent="0.25">
      <c r="A342" s="1">
        <v>341</v>
      </c>
    </row>
    <row r="343" spans="1:1" x14ac:dyDescent="0.25">
      <c r="A343" s="1">
        <v>342</v>
      </c>
    </row>
    <row r="344" spans="1:1" x14ac:dyDescent="0.25">
      <c r="A344" s="2">
        <v>343</v>
      </c>
    </row>
    <row r="345" spans="1:1" x14ac:dyDescent="0.25">
      <c r="A345" s="2">
        <v>344</v>
      </c>
    </row>
    <row r="346" spans="1:1" x14ac:dyDescent="0.25">
      <c r="A346" s="2">
        <v>345</v>
      </c>
    </row>
    <row r="347" spans="1:1" x14ac:dyDescent="0.25">
      <c r="A347" s="1">
        <v>346</v>
      </c>
    </row>
    <row r="348" spans="1:1" x14ac:dyDescent="0.25">
      <c r="A348" s="1">
        <v>347</v>
      </c>
    </row>
    <row r="349" spans="1:1" x14ac:dyDescent="0.25">
      <c r="A349" s="2">
        <v>348</v>
      </c>
    </row>
    <row r="350" spans="1:1" x14ac:dyDescent="0.25">
      <c r="A350" s="2">
        <v>349</v>
      </c>
    </row>
    <row r="351" spans="1:1" x14ac:dyDescent="0.25">
      <c r="A351" s="2">
        <v>350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Uträkningsmall Konsulttjänster</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Friberg</dc:creator>
  <cp:lastModifiedBy>Arthur Mazur</cp:lastModifiedBy>
  <dcterms:created xsi:type="dcterms:W3CDTF">2016-05-19T07:07:08Z</dcterms:created>
  <dcterms:modified xsi:type="dcterms:W3CDTF">2025-05-27T07:25:05Z</dcterms:modified>
</cp:coreProperties>
</file>